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95" yWindow="-90" windowWidth="14685" windowHeight="13920" firstSheet="2" activeTab="2"/>
  </bookViews>
  <sheets>
    <sheet name="Studentai" sheetId="1" state="hidden" r:id="rId1"/>
    <sheet name="Moterys" sheetId="2" state="hidden" r:id="rId2"/>
    <sheet name="61 67 73 81 89" sheetId="4" r:id="rId3"/>
    <sheet name="94 105 +105" sheetId="5" state="hidden" r:id="rId4"/>
    <sheet name="96 102 109 +109" sheetId="7" r:id="rId5"/>
    <sheet name="Komandiniai" sheetId="8" r:id="rId6"/>
    <sheet name="Komandianiai" sheetId="6" state="hidden" r:id="rId7"/>
  </sheets>
  <definedNames>
    <definedName name="_xlnm._FilterDatabase" localSheetId="2" hidden="1">'61 67 73 81 89'!$B$7:$Q$8</definedName>
    <definedName name="_xlnm._FilterDatabase" localSheetId="3" hidden="1">'94 105 +105'!$B$7:$Q$8</definedName>
    <definedName name="_xlnm._FilterDatabase" localSheetId="4" hidden="1">'96 102 109 +109'!$B$7:$Q$8</definedName>
    <definedName name="_xlnm._FilterDatabase" localSheetId="1" hidden="1">Moterys!$B$7:$Q$8</definedName>
    <definedName name="_xlnm._FilterDatabase" localSheetId="0" hidden="1">Studentai!$B$7:$Q$8</definedName>
  </definedNames>
  <calcPr calcId="144525"/>
</workbook>
</file>

<file path=xl/calcChain.xml><?xml version="1.0" encoding="utf-8"?>
<calcChain xmlns="http://schemas.openxmlformats.org/spreadsheetml/2006/main">
  <c r="D42" i="7" l="1"/>
  <c r="D38" i="7"/>
  <c r="D40" i="7"/>
  <c r="P26" i="7"/>
  <c r="M10" i="7"/>
  <c r="I11" i="7"/>
  <c r="I10" i="7"/>
  <c r="N10" i="7" s="1"/>
  <c r="P10" i="7" s="1"/>
  <c r="M11" i="7"/>
  <c r="N11" i="7"/>
  <c r="P11" i="7" s="1"/>
  <c r="I16" i="7" l="1"/>
  <c r="P25" i="7"/>
  <c r="M35" i="7"/>
  <c r="I35" i="7"/>
  <c r="N35" i="7" s="1"/>
  <c r="P35" i="7" s="1"/>
  <c r="M34" i="7"/>
  <c r="I34" i="7"/>
  <c r="N34" i="7" s="1"/>
  <c r="P34" i="7" s="1"/>
  <c r="M33" i="7"/>
  <c r="I33" i="7"/>
  <c r="N33" i="7" s="1"/>
  <c r="P33" i="7" s="1"/>
  <c r="M32" i="7"/>
  <c r="I32" i="7"/>
  <c r="N32" i="7" s="1"/>
  <c r="P32" i="7" s="1"/>
  <c r="M31" i="7"/>
  <c r="I31" i="7"/>
  <c r="N31" i="7" s="1"/>
  <c r="P31" i="7" s="1"/>
  <c r="M30" i="7"/>
  <c r="I30" i="7"/>
  <c r="N30" i="7" s="1"/>
  <c r="P30" i="7" s="1"/>
  <c r="N29" i="7"/>
  <c r="P29" i="7" s="1"/>
  <c r="M29" i="7"/>
  <c r="I29" i="7"/>
  <c r="M28" i="7"/>
  <c r="I28" i="7"/>
  <c r="N28" i="7" s="1"/>
  <c r="P28" i="7" s="1"/>
  <c r="M27" i="7"/>
  <c r="I27" i="7"/>
  <c r="N27" i="7" s="1"/>
  <c r="P27" i="7" s="1"/>
  <c r="M26" i="7"/>
  <c r="I26" i="7"/>
  <c r="N24" i="7"/>
  <c r="P24" i="7" s="1"/>
  <c r="M24" i="7"/>
  <c r="I24" i="7"/>
  <c r="N23" i="7"/>
  <c r="P23" i="7" s="1"/>
  <c r="M23" i="7"/>
  <c r="I23" i="7"/>
  <c r="P22" i="7"/>
  <c r="N21" i="7"/>
  <c r="P21" i="7" s="1"/>
  <c r="M21" i="7"/>
  <c r="I21" i="7"/>
  <c r="N20" i="7"/>
  <c r="P20" i="7" s="1"/>
  <c r="M20" i="7"/>
  <c r="I20" i="7"/>
  <c r="M19" i="7"/>
  <c r="I19" i="7"/>
  <c r="N18" i="7"/>
  <c r="P18" i="7" s="1"/>
  <c r="M18" i="7"/>
  <c r="I18" i="7"/>
  <c r="N17" i="7"/>
  <c r="P17" i="7" s="1"/>
  <c r="M17" i="7"/>
  <c r="I17" i="7"/>
  <c r="M16" i="7"/>
  <c r="N15" i="7"/>
  <c r="P15" i="7" s="1"/>
  <c r="M15" i="7"/>
  <c r="I15" i="7"/>
  <c r="N14" i="7"/>
  <c r="P14" i="7" s="1"/>
  <c r="M14" i="7"/>
  <c r="I14" i="7"/>
  <c r="M12" i="7"/>
  <c r="I12" i="7"/>
  <c r="N12" i="7" s="1"/>
  <c r="P12" i="7" s="1"/>
  <c r="M13" i="7"/>
  <c r="I13" i="7"/>
  <c r="N9" i="7"/>
  <c r="P9" i="7" s="1"/>
  <c r="M9" i="7"/>
  <c r="I9" i="7"/>
  <c r="M30" i="4"/>
  <c r="I30" i="4"/>
  <c r="M29" i="4"/>
  <c r="I29" i="4"/>
  <c r="M26" i="4"/>
  <c r="I26" i="4"/>
  <c r="M27" i="4"/>
  <c r="I27" i="4"/>
  <c r="N27" i="4" l="1"/>
  <c r="P27" i="4" s="1"/>
  <c r="N30" i="4"/>
  <c r="P30" i="4" s="1"/>
  <c r="N26" i="4"/>
  <c r="P26" i="4" s="1"/>
  <c r="N29" i="4"/>
  <c r="P29" i="4" s="1"/>
  <c r="N13" i="7"/>
  <c r="P13" i="7" s="1"/>
  <c r="N16" i="7"/>
  <c r="P16" i="7" s="1"/>
  <c r="N19" i="7"/>
  <c r="P19" i="7" s="1"/>
  <c r="N26" i="7"/>
  <c r="M17" i="4"/>
  <c r="I17" i="4"/>
  <c r="M24" i="5"/>
  <c r="I24" i="5"/>
  <c r="P21" i="5"/>
  <c r="M20" i="5"/>
  <c r="I20" i="5"/>
  <c r="N20" i="5" s="1"/>
  <c r="P20" i="5" s="1"/>
  <c r="M19" i="5"/>
  <c r="I19" i="5"/>
  <c r="N19" i="5" s="1"/>
  <c r="P19" i="5" s="1"/>
  <c r="M12" i="5"/>
  <c r="I12" i="5"/>
  <c r="N12" i="5" s="1"/>
  <c r="P12" i="5" s="1"/>
  <c r="M10" i="5"/>
  <c r="I10" i="5"/>
  <c r="M11" i="5"/>
  <c r="I11" i="5"/>
  <c r="M13" i="5"/>
  <c r="I13" i="5"/>
  <c r="M14" i="5"/>
  <c r="I14" i="5"/>
  <c r="M15" i="5"/>
  <c r="I15" i="5"/>
  <c r="M16" i="5"/>
  <c r="I16" i="5"/>
  <c r="M18" i="5"/>
  <c r="I18" i="5"/>
  <c r="M17" i="5"/>
  <c r="I17" i="5"/>
  <c r="M9" i="5"/>
  <c r="I9" i="5"/>
  <c r="M23" i="4"/>
  <c r="I23" i="4"/>
  <c r="M24" i="4"/>
  <c r="I24" i="4"/>
  <c r="M28" i="4"/>
  <c r="I28" i="4"/>
  <c r="M25" i="4"/>
  <c r="I25" i="4"/>
  <c r="M21" i="4"/>
  <c r="I21" i="4"/>
  <c r="M19" i="4"/>
  <c r="I19" i="4"/>
  <c r="M22" i="4"/>
  <c r="I22" i="4"/>
  <c r="M20" i="4"/>
  <c r="I20" i="4"/>
  <c r="M22" i="1"/>
  <c r="I22" i="1"/>
  <c r="N22" i="1" s="1"/>
  <c r="P22" i="1" s="1"/>
  <c r="M13" i="4"/>
  <c r="I13" i="4"/>
  <c r="M15" i="4"/>
  <c r="I15" i="4"/>
  <c r="M14" i="4"/>
  <c r="I14" i="4"/>
  <c r="M10" i="4"/>
  <c r="I10" i="4"/>
  <c r="M18" i="4"/>
  <c r="I18" i="4"/>
  <c r="M16" i="4"/>
  <c r="I16" i="4"/>
  <c r="M12" i="4"/>
  <c r="I12" i="4"/>
  <c r="M11" i="4"/>
  <c r="I11" i="4"/>
  <c r="M9" i="4"/>
  <c r="I9" i="4"/>
  <c r="M33" i="1"/>
  <c r="I33" i="1"/>
  <c r="N33" i="1" s="1"/>
  <c r="P33" i="1" s="1"/>
  <c r="M32" i="1"/>
  <c r="I32" i="1"/>
  <c r="N32" i="1" s="1"/>
  <c r="P32" i="1" s="1"/>
  <c r="M31" i="1"/>
  <c r="N31" i="1" s="1"/>
  <c r="P31" i="1" s="1"/>
  <c r="I31" i="1"/>
  <c r="M29" i="1"/>
  <c r="I29" i="1"/>
  <c r="M28" i="1"/>
  <c r="I28" i="1"/>
  <c r="N27" i="1"/>
  <c r="P27" i="1" s="1"/>
  <c r="M27" i="1"/>
  <c r="I27" i="1"/>
  <c r="P26" i="1"/>
  <c r="M25" i="1"/>
  <c r="I25" i="1"/>
  <c r="M24" i="1"/>
  <c r="I24" i="1"/>
  <c r="N24" i="1" s="1"/>
  <c r="P24" i="1" s="1"/>
  <c r="M23" i="1"/>
  <c r="I23" i="1"/>
  <c r="M20" i="1"/>
  <c r="I20" i="1"/>
  <c r="M19" i="1"/>
  <c r="I19" i="1"/>
  <c r="N19" i="1" s="1"/>
  <c r="P19" i="1" s="1"/>
  <c r="M18" i="1"/>
  <c r="I18" i="1"/>
  <c r="M15" i="1"/>
  <c r="I15" i="1"/>
  <c r="M13" i="1"/>
  <c r="I13" i="1"/>
  <c r="M14" i="1"/>
  <c r="I14" i="1"/>
  <c r="M16" i="1"/>
  <c r="I16" i="1"/>
  <c r="M12" i="1"/>
  <c r="I12" i="1"/>
  <c r="N12" i="1" s="1"/>
  <c r="P12" i="1" s="1"/>
  <c r="M11" i="1"/>
  <c r="I11" i="1"/>
  <c r="M10" i="1"/>
  <c r="I10" i="1"/>
  <c r="M9" i="1"/>
  <c r="I9" i="1"/>
  <c r="N14" i="2"/>
  <c r="P14" i="2" s="1"/>
  <c r="M14" i="2"/>
  <c r="I14" i="2"/>
  <c r="M13" i="2"/>
  <c r="I13" i="2"/>
  <c r="N13" i="2" s="1"/>
  <c r="P13" i="2" s="1"/>
  <c r="M10" i="2"/>
  <c r="I10" i="2"/>
  <c r="N10" i="2" s="1"/>
  <c r="P10" i="2" s="1"/>
  <c r="N21" i="4" l="1"/>
  <c r="P21" i="4" s="1"/>
  <c r="N23" i="4"/>
  <c r="P23" i="4" s="1"/>
  <c r="N25" i="4"/>
  <c r="P25" i="4" s="1"/>
  <c r="N24" i="4"/>
  <c r="P24" i="4" s="1"/>
  <c r="N19" i="4"/>
  <c r="P19" i="4" s="1"/>
  <c r="N17" i="4"/>
  <c r="P17" i="4" s="1"/>
  <c r="N28" i="4"/>
  <c r="P28" i="4" s="1"/>
  <c r="N24" i="5"/>
  <c r="P24" i="5" s="1"/>
  <c r="N9" i="5"/>
  <c r="P9" i="5" s="1"/>
  <c r="N11" i="5"/>
  <c r="P11" i="5" s="1"/>
  <c r="N13" i="5"/>
  <c r="P13" i="5" s="1"/>
  <c r="N10" i="5"/>
  <c r="P10" i="5" s="1"/>
  <c r="N15" i="5"/>
  <c r="P15" i="5" s="1"/>
  <c r="N16" i="5"/>
  <c r="P16" i="5" s="1"/>
  <c r="N14" i="5"/>
  <c r="P14" i="5" s="1"/>
  <c r="N17" i="5"/>
  <c r="P17" i="5" s="1"/>
  <c r="N18" i="5"/>
  <c r="P18" i="5" s="1"/>
  <c r="N20" i="4"/>
  <c r="P20" i="4" s="1"/>
  <c r="N22" i="4"/>
  <c r="P22" i="4" s="1"/>
  <c r="N14" i="4"/>
  <c r="P14" i="4" s="1"/>
  <c r="N13" i="4"/>
  <c r="P13" i="4" s="1"/>
  <c r="N15" i="4"/>
  <c r="P15" i="4" s="1"/>
  <c r="N10" i="4"/>
  <c r="P10" i="4" s="1"/>
  <c r="N12" i="4"/>
  <c r="P12" i="4" s="1"/>
  <c r="N16" i="4"/>
  <c r="P16" i="4" s="1"/>
  <c r="N9" i="4"/>
  <c r="P9" i="4" s="1"/>
  <c r="N11" i="4"/>
  <c r="P11" i="4" s="1"/>
  <c r="N18" i="4"/>
  <c r="P18" i="4" s="1"/>
  <c r="N28" i="1"/>
  <c r="P28" i="1" s="1"/>
  <c r="N11" i="1"/>
  <c r="P11" i="1" s="1"/>
  <c r="N16" i="1"/>
  <c r="P16" i="1" s="1"/>
  <c r="N13" i="1"/>
  <c r="P13" i="1" s="1"/>
  <c r="N18" i="1"/>
  <c r="P18" i="1" s="1"/>
  <c r="N23" i="1"/>
  <c r="P23" i="1" s="1"/>
  <c r="N25" i="1"/>
  <c r="P25" i="1" s="1"/>
  <c r="N29" i="1"/>
  <c r="P29" i="1" s="1"/>
  <c r="N20" i="1"/>
  <c r="P20" i="1" s="1"/>
  <c r="N10" i="1"/>
  <c r="P10" i="1" s="1"/>
  <c r="N9" i="1"/>
  <c r="P9" i="1" s="1"/>
  <c r="N14" i="1"/>
  <c r="P14" i="1" s="1"/>
  <c r="N15" i="1"/>
  <c r="P15" i="1" s="1"/>
  <c r="M47" i="1"/>
  <c r="I47" i="1"/>
  <c r="M46" i="1"/>
  <c r="I46" i="1"/>
  <c r="N46" i="1" s="1"/>
  <c r="P46" i="1" s="1"/>
  <c r="M45" i="1"/>
  <c r="I45" i="1"/>
  <c r="M44" i="1"/>
  <c r="I44" i="1"/>
  <c r="N44" i="1" s="1"/>
  <c r="P44" i="1" s="1"/>
  <c r="M43" i="1"/>
  <c r="I43" i="1"/>
  <c r="M42" i="1"/>
  <c r="I42" i="1"/>
  <c r="M41" i="1"/>
  <c r="I41" i="1"/>
  <c r="M40" i="1"/>
  <c r="I40" i="1"/>
  <c r="M39" i="1"/>
  <c r="I39" i="1"/>
  <c r="M38" i="1"/>
  <c r="I38" i="1"/>
  <c r="N38" i="1" s="1"/>
  <c r="P38" i="1" s="1"/>
  <c r="M37" i="1"/>
  <c r="I37" i="1"/>
  <c r="M36" i="1"/>
  <c r="I36" i="1"/>
  <c r="N36" i="1" s="1"/>
  <c r="P36" i="1" s="1"/>
  <c r="M35" i="1"/>
  <c r="I35" i="1"/>
  <c r="M34" i="1"/>
  <c r="I34" i="1"/>
  <c r="M30" i="1"/>
  <c r="I30" i="1"/>
  <c r="N30" i="1" s="1"/>
  <c r="P30" i="1" s="1"/>
  <c r="M21" i="1"/>
  <c r="I21" i="1"/>
  <c r="M17" i="1"/>
  <c r="I17" i="1"/>
  <c r="N17" i="1" s="1"/>
  <c r="P17" i="1" s="1"/>
  <c r="N21" i="1" l="1"/>
  <c r="P21" i="1" s="1"/>
  <c r="N35" i="1"/>
  <c r="P35" i="1" s="1"/>
  <c r="N37" i="1"/>
  <c r="P37" i="1" s="1"/>
  <c r="N39" i="1"/>
  <c r="P39" i="1" s="1"/>
  <c r="N43" i="1"/>
  <c r="P43" i="1" s="1"/>
  <c r="N45" i="1"/>
  <c r="P45" i="1" s="1"/>
  <c r="N47" i="1"/>
  <c r="P47" i="1" s="1"/>
  <c r="N34" i="1"/>
  <c r="P34" i="1" s="1"/>
  <c r="N41" i="1"/>
  <c r="P41" i="1" s="1"/>
  <c r="N40" i="1"/>
  <c r="P40" i="1" s="1"/>
  <c r="N42" i="1"/>
  <c r="P42" i="1" s="1"/>
</calcChain>
</file>

<file path=xl/sharedStrings.xml><?xml version="1.0" encoding="utf-8"?>
<sst xmlns="http://schemas.openxmlformats.org/spreadsheetml/2006/main" count="512" uniqueCount="192">
  <si>
    <t>Varžybų protokolas</t>
  </si>
  <si>
    <t>Sportininkų g. 46</t>
  </si>
  <si>
    <t>Klaipėda</t>
  </si>
  <si>
    <t>Varžybų vieta</t>
  </si>
  <si>
    <t>Miestas</t>
  </si>
  <si>
    <t>Data</t>
  </si>
  <si>
    <t>Svorio kat.</t>
  </si>
  <si>
    <t>Eil. Nr.</t>
  </si>
  <si>
    <t>Pavardė Vardas</t>
  </si>
  <si>
    <t>Gim. data</t>
  </si>
  <si>
    <t>Dal. Svoris</t>
  </si>
  <si>
    <t>Rovimas (kg)</t>
  </si>
  <si>
    <t>Stūmimas (kg)</t>
  </si>
  <si>
    <t>Dvikovė (kg)</t>
  </si>
  <si>
    <t>Taškai</t>
  </si>
  <si>
    <t>Sinkl. Taškai</t>
  </si>
  <si>
    <t>Treneriai</t>
  </si>
  <si>
    <t>Gal.</t>
  </si>
  <si>
    <t>Didžbalis Aurimas</t>
  </si>
  <si>
    <t>B. Vyšniauskas</t>
  </si>
  <si>
    <t>Lietuvos studentų čempionatas</t>
  </si>
  <si>
    <t>VU</t>
  </si>
  <si>
    <t>1996.09.24</t>
  </si>
  <si>
    <t>1995.09.12</t>
  </si>
  <si>
    <t>1997.03.28</t>
  </si>
  <si>
    <t>1995.06.29</t>
  </si>
  <si>
    <t>1992.01.18</t>
  </si>
  <si>
    <t>1987.11.28</t>
  </si>
  <si>
    <t>LEU</t>
  </si>
  <si>
    <t>1996.04.03</t>
  </si>
  <si>
    <t>1992.11.29</t>
  </si>
  <si>
    <t>R. Cijūnėlis</t>
  </si>
  <si>
    <t>G. Čeponis</t>
  </si>
  <si>
    <t>M. Janulis</t>
  </si>
  <si>
    <t>V. Glovackas</t>
  </si>
  <si>
    <t>Sužiedelis Dovydas</t>
  </si>
  <si>
    <t>Janulis Mindaugas</t>
  </si>
  <si>
    <t>Pupeikis Ričardas</t>
  </si>
  <si>
    <t>Ginevič Albert</t>
  </si>
  <si>
    <t>Adomavičius Darius</t>
  </si>
  <si>
    <t>Ranauskas Mindaugas</t>
  </si>
  <si>
    <t>Jankoit Albert</t>
  </si>
  <si>
    <t>Semėnas Eimantas</t>
  </si>
  <si>
    <t>Baida Antanas</t>
  </si>
  <si>
    <t>Dovydėnas Erikas</t>
  </si>
  <si>
    <t>Šverčiauskas Lukas</t>
  </si>
  <si>
    <t>Janulynaitė Dovilė</t>
  </si>
  <si>
    <t>Trajanauskas Raimondas</t>
  </si>
  <si>
    <t>Antanaitis Laurynas</t>
  </si>
  <si>
    <t>Kmieliauskas Domantas</t>
  </si>
  <si>
    <t>Stanulis Žygimantas</t>
  </si>
  <si>
    <t>Li-čin-chai Tomas</t>
  </si>
  <si>
    <t>Lichovoj Sergej</t>
  </si>
  <si>
    <t>1993.05.18</t>
  </si>
  <si>
    <t>1995.07.09</t>
  </si>
  <si>
    <t>1997.07.08</t>
  </si>
  <si>
    <t>1993.01.11</t>
  </si>
  <si>
    <t>1993.07.27</t>
  </si>
  <si>
    <t>1992.08.19</t>
  </si>
  <si>
    <t>KU</t>
  </si>
  <si>
    <t>A. Ananka</t>
  </si>
  <si>
    <t>R. B. Vyšniauskas</t>
  </si>
  <si>
    <t>A. Kirkl. B. Vyšn.</t>
  </si>
  <si>
    <t>Nevecka Jonas</t>
  </si>
  <si>
    <t>ASU</t>
  </si>
  <si>
    <t>A. Kazlauskas</t>
  </si>
  <si>
    <t>Petravičius Eugenijus</t>
  </si>
  <si>
    <t>1995.03.24</t>
  </si>
  <si>
    <t>Petravičius Mindaugas</t>
  </si>
  <si>
    <t>53 kg</t>
  </si>
  <si>
    <t>Tamašiūnienė Gabrielė</t>
  </si>
  <si>
    <t>n49</t>
  </si>
  <si>
    <t>LČ S</t>
  </si>
  <si>
    <t>75 kg</t>
  </si>
  <si>
    <t>Gintarė Bražaitė</t>
  </si>
  <si>
    <t>-</t>
  </si>
  <si>
    <t>n76</t>
  </si>
  <si>
    <t>S</t>
  </si>
  <si>
    <t>Moterys</t>
  </si>
  <si>
    <t>2017.06.09-10</t>
  </si>
  <si>
    <t>1994 05 27</t>
  </si>
  <si>
    <t>n121</t>
  </si>
  <si>
    <t>n143</t>
  </si>
  <si>
    <t>n145</t>
  </si>
  <si>
    <t>1997 03 02</t>
  </si>
  <si>
    <t>n88</t>
  </si>
  <si>
    <t>n106</t>
  </si>
  <si>
    <t>n68</t>
  </si>
  <si>
    <t>n95</t>
  </si>
  <si>
    <t>1987.05.02</t>
  </si>
  <si>
    <t>n101</t>
  </si>
  <si>
    <t>n122</t>
  </si>
  <si>
    <t>LČ</t>
  </si>
  <si>
    <t>n60</t>
  </si>
  <si>
    <t>n115</t>
  </si>
  <si>
    <t>n117</t>
  </si>
  <si>
    <t>n150</t>
  </si>
  <si>
    <t>n125</t>
  </si>
  <si>
    <t>n128</t>
  </si>
  <si>
    <t>n156</t>
  </si>
  <si>
    <t>A. Ananka-B.Vyšniauskas</t>
  </si>
  <si>
    <t>n62</t>
  </si>
  <si>
    <t>n90</t>
  </si>
  <si>
    <t>A. Kirkl. B. R. Vyšn.</t>
  </si>
  <si>
    <t>n171</t>
  </si>
  <si>
    <t>n176</t>
  </si>
  <si>
    <t>n190</t>
  </si>
  <si>
    <t>n188</t>
  </si>
  <si>
    <t xml:space="preserve">L. Li-čin-chai B. R. Vyšn. </t>
  </si>
  <si>
    <t>n160</t>
  </si>
  <si>
    <t>1991.06.12</t>
  </si>
  <si>
    <t>GP LČ S</t>
  </si>
  <si>
    <t>1992 04 24</t>
  </si>
  <si>
    <t>n165</t>
  </si>
  <si>
    <t>J. Nevecka A. Kirk.</t>
  </si>
  <si>
    <t>n100</t>
  </si>
  <si>
    <t>Vincentas Skirka</t>
  </si>
  <si>
    <t>1997.07.18</t>
  </si>
  <si>
    <t>n110</t>
  </si>
  <si>
    <t>n136</t>
  </si>
  <si>
    <t>94 105 +105 kg</t>
  </si>
  <si>
    <t>94 kg</t>
  </si>
  <si>
    <t>105 kg</t>
  </si>
  <si>
    <t>+105 kg</t>
  </si>
  <si>
    <t>KTU</t>
  </si>
  <si>
    <t>Komandiniai rezultatai</t>
  </si>
  <si>
    <t>J. Buitkus</t>
  </si>
  <si>
    <t>67 kg</t>
  </si>
  <si>
    <t>73 kg</t>
  </si>
  <si>
    <t>81 kg</t>
  </si>
  <si>
    <t>Kryževičius Mantas</t>
  </si>
  <si>
    <t>61 67 73 81 89 kg</t>
  </si>
  <si>
    <t>61kg</t>
  </si>
  <si>
    <t>1999.07.29</t>
  </si>
  <si>
    <t>Komanda</t>
  </si>
  <si>
    <t>Puteikis Ričardas</t>
  </si>
  <si>
    <t>VDU</t>
  </si>
  <si>
    <t>Meščeriakovas Kęstutis</t>
  </si>
  <si>
    <t>1997.08.16</t>
  </si>
  <si>
    <t>Skirka Vincentas</t>
  </si>
  <si>
    <t>Ašemberg Ernest</t>
  </si>
  <si>
    <t>Palinauskas Delianas</t>
  </si>
  <si>
    <t>Sindikevičius Ruslanas</t>
  </si>
  <si>
    <t>1993.09.15</t>
  </si>
  <si>
    <t>1997.07.24</t>
  </si>
  <si>
    <t>1998.12.30</t>
  </si>
  <si>
    <t>89 kg</t>
  </si>
  <si>
    <t>1994.06.24</t>
  </si>
  <si>
    <t>96 kg</t>
  </si>
  <si>
    <t>102 kg</t>
  </si>
  <si>
    <t>Žygimantas Stanulis</t>
  </si>
  <si>
    <t>109 kg</t>
  </si>
  <si>
    <t>Veverskis Rytis</t>
  </si>
  <si>
    <t>1992.04.24</t>
  </si>
  <si>
    <t>+109 kg</t>
  </si>
  <si>
    <t>Kalunda Kęstutis</t>
  </si>
  <si>
    <t>1992.10.30</t>
  </si>
  <si>
    <t>96 102 109 +109 Merginos</t>
  </si>
  <si>
    <t>Merginos</t>
  </si>
  <si>
    <t>Bražaitė Gintarė</t>
  </si>
  <si>
    <t>Melkūnaitė Vytautė</t>
  </si>
  <si>
    <t>1998.06.05</t>
  </si>
  <si>
    <t>n35</t>
  </si>
  <si>
    <t>n50</t>
  </si>
  <si>
    <t>1974.05.26</t>
  </si>
  <si>
    <t>1998.12.09</t>
  </si>
  <si>
    <t>n170</t>
  </si>
  <si>
    <t>n195</t>
  </si>
  <si>
    <t>n120</t>
  </si>
  <si>
    <t>n126</t>
  </si>
  <si>
    <t>n155</t>
  </si>
  <si>
    <t>n70</t>
  </si>
  <si>
    <t>n80</t>
  </si>
  <si>
    <t>n75</t>
  </si>
  <si>
    <t>n87</t>
  </si>
  <si>
    <t>n105</t>
  </si>
  <si>
    <t>n111</t>
  </si>
  <si>
    <t>n135</t>
  </si>
  <si>
    <t>n118</t>
  </si>
  <si>
    <t>n151</t>
  </si>
  <si>
    <t>2019.05.25</t>
  </si>
  <si>
    <t xml:space="preserve">  </t>
  </si>
  <si>
    <t>Andrijauskas Karolis</t>
  </si>
  <si>
    <t>n134</t>
  </si>
  <si>
    <t>1998.11.04</t>
  </si>
  <si>
    <t>Vieta</t>
  </si>
  <si>
    <t>vu</t>
  </si>
  <si>
    <t>ku</t>
  </si>
  <si>
    <t>1838.37</t>
  </si>
  <si>
    <t>1902.81</t>
  </si>
  <si>
    <t>vdu</t>
  </si>
  <si>
    <t>1128.07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</si>
</sst>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/mm/dd;@"/>
    <numFmt numFmtId="165" formatCode="0;;;@"/>
    <numFmt numFmtId="166" formatCode="0.0000"/>
    <numFmt numFmtId="167" formatCode="[$-C09]d\-mm\-yyyy"/>
  </numFmts>
  <fonts count="33">
    <font>
      <sz val="10"/>
      <name val="Arial"/>
      <charset val="186"/>
    </font>
    <font>
      <b/>
      <sz val="12"/>
      <name val="Verdana"/>
      <family val="2"/>
      <charset val="186"/>
    </font>
    <font>
      <sz val="14"/>
      <name val="Verdana"/>
      <family val="2"/>
      <charset val="186"/>
    </font>
    <font>
      <b/>
      <sz val="11"/>
      <name val="Verdana"/>
      <family val="2"/>
      <charset val="186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b/>
      <sz val="16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sz val="11"/>
      <name val="Arial"/>
      <family val="2"/>
      <charset val="186"/>
    </font>
    <font>
      <sz val="8.75"/>
      <name val="Arial"/>
      <family val="2"/>
      <charset val="186"/>
    </font>
    <font>
      <b/>
      <sz val="14"/>
      <name val="Arial"/>
      <family val="2"/>
      <charset val="186"/>
    </font>
    <font>
      <b/>
      <sz val="14"/>
      <name val="Arial CE"/>
      <family val="2"/>
      <charset val="186"/>
    </font>
    <font>
      <b/>
      <sz val="16"/>
      <name val="Arial CE"/>
      <family val="2"/>
      <charset val="186"/>
    </font>
    <font>
      <b/>
      <sz val="12"/>
      <name val="Arial CE"/>
      <family val="2"/>
      <charset val="186"/>
    </font>
    <font>
      <sz val="11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0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</font>
    <font>
      <b/>
      <sz val="20"/>
      <name val="Arial"/>
      <family val="2"/>
      <charset val="186"/>
    </font>
    <font>
      <b/>
      <sz val="15"/>
      <name val="Arial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62"/>
      <name val="Cambria"/>
      <family val="1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40"/>
        <bgColor indexed="21"/>
      </patternFill>
    </fill>
    <fill>
      <patternFill patternType="solid">
        <fgColor indexed="53"/>
        <bgColor indexed="10"/>
      </patternFill>
    </fill>
    <fill>
      <patternFill patternType="solid">
        <fgColor indexed="50"/>
        <bgColor indexed="42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7">
    <xf numFmtId="0" fontId="0" fillId="0" borderId="0"/>
    <xf numFmtId="0" fontId="12" fillId="0" borderId="0"/>
    <xf numFmtId="0" fontId="19" fillId="0" borderId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25" applyNumberFormat="0" applyAlignment="0" applyProtection="0"/>
    <xf numFmtId="0" fontId="30" fillId="0" borderId="0" applyNumberFormat="0" applyFill="0" applyBorder="0" applyAlignment="0" applyProtection="0"/>
    <xf numFmtId="0" fontId="31" fillId="0" borderId="26" applyNumberFormat="0" applyFill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17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left" vertical="justify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justify"/>
    </xf>
    <xf numFmtId="0" fontId="10" fillId="0" borderId="0" xfId="0" applyFont="1" applyBorder="1" applyAlignment="1">
      <alignment horizontal="center" vertical="justify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3" xfId="0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2" fontId="4" fillId="0" borderId="5" xfId="0" applyNumberFormat="1" applyFont="1" applyFill="1" applyBorder="1" applyAlignment="1" applyProtection="1">
      <alignment horizontal="center" vertical="center"/>
      <protection locked="0"/>
    </xf>
    <xf numFmtId="1" fontId="5" fillId="0" borderId="12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Fill="1" applyBorder="1" applyAlignment="1" applyProtection="1">
      <alignment horizontal="center" vertical="center"/>
      <protection locked="0"/>
    </xf>
    <xf numFmtId="165" fontId="13" fillId="2" borderId="14" xfId="1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 applyProtection="1">
      <alignment horizontal="center" vertical="center"/>
      <protection locked="0"/>
    </xf>
    <xf numFmtId="1" fontId="5" fillId="2" borderId="3" xfId="0" applyNumberFormat="1" applyFont="1" applyFill="1" applyBorder="1" applyAlignment="1" applyProtection="1">
      <alignment horizontal="center" vertical="center"/>
      <protection locked="0"/>
    </xf>
    <xf numFmtId="165" fontId="14" fillId="2" borderId="14" xfId="1" applyNumberFormat="1" applyFont="1" applyFill="1" applyBorder="1" applyAlignment="1">
      <alignment horizontal="center" vertical="center"/>
    </xf>
    <xf numFmtId="165" fontId="15" fillId="2" borderId="15" xfId="1" applyNumberFormat="1" applyFont="1" applyFill="1" applyBorder="1" applyAlignment="1">
      <alignment horizontal="center" vertical="center"/>
    </xf>
    <xf numFmtId="1" fontId="6" fillId="2" borderId="3" xfId="1" applyNumberFormat="1" applyFont="1" applyFill="1" applyBorder="1" applyAlignment="1">
      <alignment horizontal="center" vertical="center"/>
    </xf>
    <xf numFmtId="166" fontId="16" fillId="0" borderId="16" xfId="1" applyNumberFormat="1" applyFont="1" applyFill="1" applyBorder="1" applyAlignment="1">
      <alignment horizontal="center" vertical="center"/>
    </xf>
    <xf numFmtId="0" fontId="11" fillId="0" borderId="3" xfId="0" applyFont="1" applyBorder="1"/>
    <xf numFmtId="0" fontId="4" fillId="2" borderId="3" xfId="0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left"/>
    </xf>
    <xf numFmtId="14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0" fontId="11" fillId="2" borderId="3" xfId="0" applyFont="1" applyFill="1" applyBorder="1"/>
    <xf numFmtId="0" fontId="11" fillId="0" borderId="3" xfId="0" applyFont="1" applyFill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>
      <alignment shrinkToFit="1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4" fillId="0" borderId="7" xfId="0" applyNumberFormat="1" applyFont="1" applyFill="1" applyBorder="1" applyAlignment="1" applyProtection="1">
      <alignment horizontal="center" vertical="center"/>
      <protection locked="0"/>
    </xf>
    <xf numFmtId="1" fontId="5" fillId="2" borderId="18" xfId="0" applyNumberFormat="1" applyFont="1" applyFill="1" applyBorder="1" applyAlignment="1" applyProtection="1">
      <alignment horizontal="center" vertical="center"/>
      <protection locked="0"/>
    </xf>
    <xf numFmtId="1" fontId="5" fillId="2" borderId="13" xfId="0" applyNumberFormat="1" applyFont="1" applyFill="1" applyBorder="1" applyAlignment="1" applyProtection="1">
      <alignment horizontal="center" vertical="center"/>
      <protection locked="0"/>
    </xf>
    <xf numFmtId="2" fontId="4" fillId="2" borderId="7" xfId="0" applyNumberFormat="1" applyFont="1" applyFill="1" applyBorder="1" applyAlignment="1">
      <alignment horizontal="center"/>
    </xf>
    <xf numFmtId="1" fontId="5" fillId="2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right" vertical="center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left" vertical="center"/>
      <protection locked="0"/>
    </xf>
    <xf numFmtId="164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2" fontId="4" fillId="2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left"/>
    </xf>
    <xf numFmtId="0" fontId="5" fillId="2" borderId="8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9" fillId="0" borderId="0" xfId="0" applyFont="1" applyBorder="1"/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11" fillId="0" borderId="3" xfId="0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1" fontId="5" fillId="2" borderId="20" xfId="0" applyNumberFormat="1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shrinkToFit="1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11" fillId="0" borderId="3" xfId="2" applyFont="1" applyFill="1" applyBorder="1" applyAlignment="1">
      <alignment horizontal="left"/>
    </xf>
    <xf numFmtId="14" fontId="4" fillId="0" borderId="3" xfId="2" applyNumberFormat="1" applyFont="1" applyFill="1" applyBorder="1" applyAlignment="1">
      <alignment horizontal="center"/>
    </xf>
    <xf numFmtId="0" fontId="4" fillId="0" borderId="3" xfId="2" applyFont="1" applyBorder="1" applyAlignment="1">
      <alignment horizontal="center" shrinkToFit="1"/>
    </xf>
    <xf numFmtId="2" fontId="4" fillId="2" borderId="7" xfId="2" applyNumberFormat="1" applyFont="1" applyFill="1" applyBorder="1" applyAlignment="1">
      <alignment horizontal="center"/>
    </xf>
    <xf numFmtId="1" fontId="5" fillId="2" borderId="8" xfId="2" applyNumberFormat="1" applyFont="1" applyFill="1" applyBorder="1" applyAlignment="1" applyProtection="1">
      <alignment horizontal="center" vertical="center"/>
      <protection locked="0"/>
    </xf>
    <xf numFmtId="1" fontId="5" fillId="2" borderId="3" xfId="2" applyNumberFormat="1" applyFont="1" applyFill="1" applyBorder="1" applyAlignment="1" applyProtection="1">
      <alignment horizontal="center" vertical="center"/>
      <protection locked="0"/>
    </xf>
    <xf numFmtId="1" fontId="5" fillId="2" borderId="6" xfId="2" applyNumberFormat="1" applyFont="1" applyFill="1" applyBorder="1" applyAlignment="1" applyProtection="1">
      <alignment horizontal="center" vertical="center"/>
      <protection locked="0"/>
    </xf>
    <xf numFmtId="0" fontId="11" fillId="2" borderId="3" xfId="2" applyFont="1" applyFill="1" applyBorder="1"/>
    <xf numFmtId="0" fontId="11" fillId="2" borderId="3" xfId="2" applyFont="1" applyFill="1" applyBorder="1" applyAlignment="1" applyProtection="1">
      <alignment horizontal="left" vertical="center"/>
      <protection locked="0"/>
    </xf>
    <xf numFmtId="164" fontId="4" fillId="2" borderId="3" xfId="2" applyNumberFormat="1" applyFont="1" applyFill="1" applyBorder="1" applyAlignment="1" applyProtection="1">
      <alignment horizontal="center" vertical="center"/>
      <protection locked="0"/>
    </xf>
    <xf numFmtId="0" fontId="4" fillId="2" borderId="3" xfId="2" applyFont="1" applyFill="1" applyBorder="1" applyAlignment="1" applyProtection="1">
      <alignment horizontal="center" vertical="center" shrinkToFit="1"/>
      <protection locked="0"/>
    </xf>
    <xf numFmtId="2" fontId="4" fillId="2" borderId="7" xfId="2" applyNumberFormat="1" applyFont="1" applyFill="1" applyBorder="1" applyAlignment="1" applyProtection="1">
      <alignment horizontal="center" vertical="center"/>
      <protection locked="0"/>
    </xf>
    <xf numFmtId="0" fontId="5" fillId="2" borderId="18" xfId="2" applyFont="1" applyFill="1" applyBorder="1" applyAlignment="1">
      <alignment horizontal="center"/>
    </xf>
    <xf numFmtId="0" fontId="5" fillId="2" borderId="13" xfId="2" applyFont="1" applyFill="1" applyBorder="1" applyAlignment="1">
      <alignment horizontal="center"/>
    </xf>
    <xf numFmtId="0" fontId="11" fillId="2" borderId="3" xfId="2" applyFont="1" applyFill="1" applyBorder="1" applyAlignment="1">
      <alignment horizontal="left"/>
    </xf>
    <xf numFmtId="2" fontId="4" fillId="2" borderId="7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shrinkToFit="1"/>
    </xf>
    <xf numFmtId="0" fontId="5" fillId="2" borderId="6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14" fontId="4" fillId="2" borderId="3" xfId="2" applyNumberFormat="1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 shrinkToFit="1"/>
    </xf>
    <xf numFmtId="2" fontId="4" fillId="2" borderId="5" xfId="2" applyNumberFormat="1" applyFont="1" applyFill="1" applyBorder="1" applyAlignment="1">
      <alignment horizontal="center"/>
    </xf>
    <xf numFmtId="1" fontId="5" fillId="2" borderId="20" xfId="2" applyNumberFormat="1" applyFont="1" applyFill="1" applyBorder="1" applyAlignment="1" applyProtection="1">
      <alignment horizontal="center" vertical="center"/>
      <protection locked="0"/>
    </xf>
    <xf numFmtId="1" fontId="5" fillId="2" borderId="13" xfId="2" applyNumberFormat="1" applyFont="1" applyFill="1" applyBorder="1" applyAlignment="1" applyProtection="1">
      <alignment horizontal="center" vertical="center"/>
      <protection locked="0"/>
    </xf>
    <xf numFmtId="1" fontId="6" fillId="2" borderId="3" xfId="1" applyNumberFormat="1" applyFont="1" applyFill="1" applyBorder="1" applyAlignment="1">
      <alignment horizontal="center" vertical="center" shrinkToFit="1"/>
    </xf>
    <xf numFmtId="1" fontId="5" fillId="2" borderId="18" xfId="2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2" fontId="4" fillId="2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left" shrinkToFit="1"/>
    </xf>
    <xf numFmtId="0" fontId="11" fillId="0" borderId="3" xfId="2" applyFont="1" applyFill="1" applyBorder="1" applyAlignment="1" applyProtection="1">
      <alignment horizontal="left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0" fontId="4" fillId="0" borderId="3" xfId="2" applyFont="1" applyFill="1" applyBorder="1" applyAlignment="1" applyProtection="1">
      <alignment horizontal="center" vertical="center" shrinkToFit="1"/>
      <protection locked="0"/>
    </xf>
    <xf numFmtId="1" fontId="5" fillId="2" borderId="12" xfId="2" applyNumberFormat="1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>
      <alignment horizontal="left"/>
    </xf>
    <xf numFmtId="167" fontId="18" fillId="0" borderId="3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shrinkToFit="1"/>
    </xf>
    <xf numFmtId="0" fontId="21" fillId="2" borderId="3" xfId="0" applyFont="1" applyFill="1" applyBorder="1"/>
    <xf numFmtId="0" fontId="4" fillId="0" borderId="3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/>
    </xf>
    <xf numFmtId="0" fontId="11" fillId="2" borderId="13" xfId="2" applyFont="1" applyFill="1" applyBorder="1" applyAlignment="1" applyProtection="1">
      <alignment horizontal="left" vertical="center"/>
      <protection locked="0"/>
    </xf>
    <xf numFmtId="0" fontId="4" fillId="2" borderId="13" xfId="2" applyFont="1" applyFill="1" applyBorder="1" applyAlignment="1" applyProtection="1">
      <alignment horizontal="center" vertical="center" shrinkToFit="1"/>
      <protection locked="0"/>
    </xf>
    <xf numFmtId="2" fontId="4" fillId="2" borderId="19" xfId="2" applyNumberFormat="1" applyFont="1" applyFill="1" applyBorder="1" applyAlignment="1">
      <alignment horizontal="center"/>
    </xf>
    <xf numFmtId="49" fontId="20" fillId="2" borderId="3" xfId="2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/>
    </xf>
    <xf numFmtId="1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19" fillId="0" borderId="0" xfId="2"/>
    <xf numFmtId="0" fontId="19" fillId="0" borderId="0" xfId="2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19" fillId="0" borderId="0" xfId="2" applyAlignment="1"/>
    <xf numFmtId="0" fontId="19" fillId="0" borderId="0" xfId="2" applyFont="1" applyAlignment="1">
      <alignment horizontal="center" vertical="center"/>
    </xf>
    <xf numFmtId="0" fontId="7" fillId="0" borderId="0" xfId="2" applyFont="1"/>
    <xf numFmtId="0" fontId="23" fillId="0" borderId="3" xfId="2" applyFont="1" applyBorder="1" applyAlignment="1">
      <alignment horizontal="center" vertical="center"/>
    </xf>
    <xf numFmtId="0" fontId="23" fillId="0" borderId="3" xfId="2" applyFont="1" applyBorder="1"/>
    <xf numFmtId="1" fontId="23" fillId="0" borderId="3" xfId="2" applyNumberFormat="1" applyFont="1" applyBorder="1"/>
    <xf numFmtId="0" fontId="5" fillId="0" borderId="1" xfId="0" applyFont="1" applyBorder="1" applyAlignment="1">
      <alignment horizontal="center" vertical="justify"/>
    </xf>
    <xf numFmtId="0" fontId="2" fillId="0" borderId="0" xfId="0" applyFont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left" vertical="center"/>
    </xf>
    <xf numFmtId="0" fontId="20" fillId="0" borderId="3" xfId="2" applyFont="1" applyFill="1" applyBorder="1" applyAlignment="1">
      <alignment horizontal="center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3" xfId="2" applyFont="1" applyFill="1" applyBorder="1" applyAlignment="1">
      <alignment horizontal="center"/>
    </xf>
    <xf numFmtId="0" fontId="20" fillId="2" borderId="3" xfId="2" applyFont="1" applyFill="1" applyBorder="1" applyAlignment="1">
      <alignment horizontal="center"/>
    </xf>
    <xf numFmtId="49" fontId="20" fillId="2" borderId="3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 applyProtection="1">
      <alignment horizontal="center" vertical="center"/>
      <protection locked="0"/>
    </xf>
    <xf numFmtId="2" fontId="4" fillId="0" borderId="21" xfId="0" applyNumberFormat="1" applyFont="1" applyBorder="1" applyAlignment="1">
      <alignment horizontal="center" vertical="center" wrapText="1"/>
    </xf>
    <xf numFmtId="2" fontId="4" fillId="2" borderId="21" xfId="0" applyNumberFormat="1" applyFont="1" applyFill="1" applyBorder="1" applyAlignment="1">
      <alignment horizontal="center"/>
    </xf>
    <xf numFmtId="2" fontId="4" fillId="2" borderId="21" xfId="2" applyNumberFormat="1" applyFont="1" applyFill="1" applyBorder="1" applyAlignment="1" applyProtection="1">
      <alignment horizontal="center" vertical="center"/>
      <protection locked="0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5" xfId="2" applyNumberFormat="1" applyFont="1" applyFill="1" applyBorder="1" applyAlignment="1" applyProtection="1">
      <alignment horizontal="center" vertical="center"/>
      <protection locked="0"/>
    </xf>
    <xf numFmtId="2" fontId="4" fillId="2" borderId="21" xfId="2" applyNumberFormat="1" applyFont="1" applyFill="1" applyBorder="1" applyAlignment="1">
      <alignment horizontal="center"/>
    </xf>
    <xf numFmtId="2" fontId="4" fillId="0" borderId="5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justify"/>
    </xf>
    <xf numFmtId="0" fontId="5" fillId="0" borderId="2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23" fillId="0" borderId="3" xfId="2" applyNumberFormat="1" applyFont="1" applyBorder="1" applyAlignment="1">
      <alignment horizontal="left" vertical="center"/>
    </xf>
    <xf numFmtId="166" fontId="0" fillId="0" borderId="0" xfId="0" applyNumberFormat="1" applyAlignment="1">
      <alignment horizontal="left"/>
    </xf>
    <xf numFmtId="166" fontId="4" fillId="0" borderId="0" xfId="0" applyNumberFormat="1" applyFont="1" applyAlignment="1">
      <alignment horizontal="center"/>
    </xf>
  </cellXfs>
  <cellStyles count="17">
    <cellStyle name="Explanatory Text" xfId="3"/>
    <cellStyle name="Good" xfId="4"/>
    <cellStyle name="Heading 1" xfId="5"/>
    <cellStyle name="Heading 2" xfId="6"/>
    <cellStyle name="Heading 3" xfId="7"/>
    <cellStyle name="Heading 4" xfId="8"/>
    <cellStyle name="Įprastas" xfId="0" builtinId="0"/>
    <cellStyle name="Įprastas 2" xfId="2"/>
    <cellStyle name="normálne_liga2001" xfId="1"/>
    <cellStyle name="Output" xfId="9"/>
    <cellStyle name="Title" xfId="10"/>
    <cellStyle name="Total" xfId="11"/>
    <cellStyle name="Untitled1" xfId="12"/>
    <cellStyle name="Untitled2" xfId="13"/>
    <cellStyle name="Untitled3" xfId="14"/>
    <cellStyle name="Untitled4" xfId="15"/>
    <cellStyle name="Warning Text" xfId="16"/>
  </cellStyles>
  <dxfs count="1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30">
    <tabColor rgb="FF00B0F0"/>
    <pageSetUpPr fitToPage="1"/>
  </sheetPr>
  <dimension ref="A1:R47"/>
  <sheetViews>
    <sheetView topLeftCell="A4" workbookViewId="0">
      <selection activeCell="D22" sqref="D22"/>
    </sheetView>
  </sheetViews>
  <sheetFormatPr defaultColWidth="11.42578125" defaultRowHeight="12.75"/>
  <cols>
    <col min="1" max="1" width="3.28515625" style="3" customWidth="1"/>
    <col min="2" max="2" width="26.5703125" customWidth="1"/>
    <col min="3" max="3" width="12.85546875" style="3" customWidth="1"/>
    <col min="4" max="4" width="10.7109375" style="4" customWidth="1"/>
    <col min="5" max="5" width="6.140625" style="5" customWidth="1"/>
    <col min="6" max="8" width="4.7109375" style="3" customWidth="1"/>
    <col min="9" max="9" width="5.7109375" style="3" customWidth="1"/>
    <col min="10" max="12" width="4.7109375" style="3" customWidth="1"/>
    <col min="13" max="13" width="5.7109375" style="3" customWidth="1"/>
    <col min="14" max="14" width="7.7109375" style="3" customWidth="1"/>
    <col min="15" max="15" width="6.7109375" style="3" hidden="1" customWidth="1"/>
    <col min="16" max="16" width="12.7109375" style="3" customWidth="1"/>
    <col min="17" max="17" width="20.7109375" style="6" customWidth="1"/>
    <col min="18" max="18" width="14" style="5" customWidth="1"/>
  </cols>
  <sheetData>
    <row r="1" spans="1:18" ht="60" customHeight="1">
      <c r="A1" s="168" t="s">
        <v>20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"/>
    </row>
    <row r="2" spans="1:18" ht="27" customHeight="1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"/>
    </row>
    <row r="3" spans="1:18" ht="18" customHeight="1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"/>
    </row>
    <row r="4" spans="1:18" ht="16.5" customHeight="1"/>
    <row r="5" spans="1:18" ht="19.5" customHeight="1">
      <c r="A5" s="173" t="s">
        <v>1</v>
      </c>
      <c r="B5" s="173"/>
      <c r="C5" s="173"/>
      <c r="D5" s="7"/>
      <c r="E5" s="8"/>
      <c r="F5" s="173" t="s">
        <v>2</v>
      </c>
      <c r="G5" s="173"/>
      <c r="H5" s="173"/>
      <c r="I5" s="9"/>
      <c r="J5" s="174" t="s">
        <v>79</v>
      </c>
      <c r="K5" s="175"/>
      <c r="L5" s="175"/>
      <c r="M5" s="9"/>
      <c r="N5" s="9"/>
      <c r="O5" s="9"/>
      <c r="P5" s="10"/>
      <c r="R5" s="11"/>
    </row>
    <row r="6" spans="1:18" ht="22.5" customHeight="1">
      <c r="A6" s="156" t="s">
        <v>3</v>
      </c>
      <c r="B6" s="156"/>
      <c r="C6" s="156"/>
      <c r="D6" s="12"/>
      <c r="E6" s="13"/>
      <c r="F6" s="157" t="s">
        <v>4</v>
      </c>
      <c r="G6" s="157"/>
      <c r="H6" s="157"/>
      <c r="I6" s="9"/>
      <c r="J6" s="158" t="s">
        <v>5</v>
      </c>
      <c r="K6" s="158"/>
      <c r="L6" s="159"/>
      <c r="M6" s="14"/>
      <c r="N6" s="9"/>
      <c r="O6" s="9"/>
      <c r="P6" s="15" t="s">
        <v>6</v>
      </c>
      <c r="R6" s="16"/>
    </row>
    <row r="7" spans="1:18" ht="15" customHeight="1">
      <c r="A7" s="160" t="s">
        <v>7</v>
      </c>
      <c r="B7" s="161" t="s">
        <v>8</v>
      </c>
      <c r="C7" s="160" t="s">
        <v>9</v>
      </c>
      <c r="D7" s="162" t="s">
        <v>4</v>
      </c>
      <c r="E7" s="164" t="s">
        <v>10</v>
      </c>
      <c r="F7" s="165" t="s">
        <v>11</v>
      </c>
      <c r="G7" s="166"/>
      <c r="H7" s="166"/>
      <c r="I7" s="167"/>
      <c r="J7" s="165" t="s">
        <v>12</v>
      </c>
      <c r="K7" s="166"/>
      <c r="L7" s="166"/>
      <c r="M7" s="167"/>
      <c r="N7" s="149" t="s">
        <v>13</v>
      </c>
      <c r="O7" s="150" t="s">
        <v>14</v>
      </c>
      <c r="P7" s="152" t="s">
        <v>15</v>
      </c>
      <c r="Q7" s="154" t="s">
        <v>16</v>
      </c>
      <c r="R7"/>
    </row>
    <row r="8" spans="1:18" s="20" customFormat="1" ht="15" customHeight="1">
      <c r="A8" s="160"/>
      <c r="B8" s="161"/>
      <c r="C8" s="160"/>
      <c r="D8" s="163"/>
      <c r="E8" s="164"/>
      <c r="F8" s="17">
        <v>1</v>
      </c>
      <c r="G8" s="18">
        <v>2</v>
      </c>
      <c r="H8" s="18">
        <v>3</v>
      </c>
      <c r="I8" s="19" t="s">
        <v>17</v>
      </c>
      <c r="J8" s="17">
        <v>1</v>
      </c>
      <c r="K8" s="18">
        <v>2</v>
      </c>
      <c r="L8" s="18">
        <v>3</v>
      </c>
      <c r="M8" s="19" t="s">
        <v>17</v>
      </c>
      <c r="N8" s="149"/>
      <c r="O8" s="151"/>
      <c r="P8" s="153"/>
      <c r="Q8" s="155"/>
    </row>
    <row r="9" spans="1:18" ht="15" customHeight="1">
      <c r="A9" s="21">
        <v>1</v>
      </c>
      <c r="B9" s="74" t="s">
        <v>38</v>
      </c>
      <c r="C9" s="75" t="s">
        <v>80</v>
      </c>
      <c r="D9" s="76" t="s">
        <v>21</v>
      </c>
      <c r="E9" s="77">
        <v>85</v>
      </c>
      <c r="F9" s="78">
        <v>110</v>
      </c>
      <c r="G9" s="79" t="s">
        <v>81</v>
      </c>
      <c r="H9" s="79">
        <v>122</v>
      </c>
      <c r="I9" s="27">
        <f t="shared" ref="I9:I11" si="0">MAX(F9:H9)</f>
        <v>122</v>
      </c>
      <c r="J9" s="80">
        <v>130</v>
      </c>
      <c r="K9" s="79" t="s">
        <v>82</v>
      </c>
      <c r="L9" s="79" t="s">
        <v>83</v>
      </c>
      <c r="M9" s="30">
        <f t="shared" ref="M9:M11" si="1">MAX(J9:L9)</f>
        <v>130</v>
      </c>
      <c r="N9" s="31">
        <f t="shared" ref="N9:N11" si="2">SUM(I9,M9)</f>
        <v>252</v>
      </c>
      <c r="O9" s="32" t="s">
        <v>72</v>
      </c>
      <c r="P9" s="33">
        <f t="shared" ref="P9:P11" si="3">IF(ISERROR(N9*10^(0.75194503*(LOG10(E9/175.508))^2)),"",N9*10^(0.75194503*(LOG10(E9/175.508))^2))</f>
        <v>299.19511541874044</v>
      </c>
      <c r="Q9" s="81" t="s">
        <v>31</v>
      </c>
      <c r="R9"/>
    </row>
    <row r="10" spans="1:18" ht="15" customHeight="1">
      <c r="A10" s="35">
        <v>2</v>
      </c>
      <c r="B10" s="82" t="s">
        <v>39</v>
      </c>
      <c r="C10" s="83" t="s">
        <v>84</v>
      </c>
      <c r="D10" s="84" t="s">
        <v>21</v>
      </c>
      <c r="E10" s="85">
        <v>68.75</v>
      </c>
      <c r="F10" s="86">
        <v>75</v>
      </c>
      <c r="G10" s="87">
        <v>82</v>
      </c>
      <c r="H10" s="87" t="s">
        <v>85</v>
      </c>
      <c r="I10" s="27">
        <f t="shared" si="0"/>
        <v>82</v>
      </c>
      <c r="J10" s="80">
        <v>100</v>
      </c>
      <c r="K10" s="79" t="s">
        <v>86</v>
      </c>
      <c r="L10" s="79" t="s">
        <v>86</v>
      </c>
      <c r="M10" s="30">
        <f t="shared" si="1"/>
        <v>100</v>
      </c>
      <c r="N10" s="31">
        <f t="shared" si="2"/>
        <v>182</v>
      </c>
      <c r="O10" s="32" t="s">
        <v>72</v>
      </c>
      <c r="P10" s="33">
        <f t="shared" si="3"/>
        <v>242.46282008913903</v>
      </c>
      <c r="Q10" s="88" t="s">
        <v>31</v>
      </c>
      <c r="R10"/>
    </row>
    <row r="11" spans="1:18" ht="15" customHeight="1">
      <c r="A11" s="21">
        <v>3</v>
      </c>
      <c r="B11" s="41" t="s">
        <v>40</v>
      </c>
      <c r="C11" s="22" t="s">
        <v>22</v>
      </c>
      <c r="D11" s="73" t="s">
        <v>21</v>
      </c>
      <c r="E11" s="39">
        <v>73.3</v>
      </c>
      <c r="F11" s="28">
        <v>65</v>
      </c>
      <c r="G11" s="29">
        <v>70</v>
      </c>
      <c r="H11" s="29">
        <v>75</v>
      </c>
      <c r="I11" s="27">
        <f t="shared" si="0"/>
        <v>75</v>
      </c>
      <c r="J11" s="28">
        <v>80</v>
      </c>
      <c r="K11" s="29">
        <v>90</v>
      </c>
      <c r="L11" s="29">
        <v>95</v>
      </c>
      <c r="M11" s="30">
        <f t="shared" si="1"/>
        <v>95</v>
      </c>
      <c r="N11" s="31">
        <f t="shared" si="2"/>
        <v>170</v>
      </c>
      <c r="O11" s="32" t="s">
        <v>77</v>
      </c>
      <c r="P11" s="33">
        <f t="shared" si="3"/>
        <v>218.05651042611558</v>
      </c>
      <c r="Q11" s="42" t="s">
        <v>31</v>
      </c>
      <c r="R11"/>
    </row>
    <row r="12" spans="1:18" ht="15" customHeight="1">
      <c r="A12" s="35">
        <v>5</v>
      </c>
      <c r="B12" s="41" t="s">
        <v>41</v>
      </c>
      <c r="C12" s="22" t="s">
        <v>23</v>
      </c>
      <c r="D12" s="73" t="s">
        <v>21</v>
      </c>
      <c r="E12" s="46">
        <v>75.95</v>
      </c>
      <c r="F12" s="47">
        <v>63</v>
      </c>
      <c r="G12" s="48" t="s">
        <v>87</v>
      </c>
      <c r="H12" s="48">
        <v>68</v>
      </c>
      <c r="I12" s="27">
        <f t="shared" ref="I12:I47" si="4">MAX(F12:H12)</f>
        <v>68</v>
      </c>
      <c r="J12" s="28">
        <v>80</v>
      </c>
      <c r="K12" s="29">
        <v>90</v>
      </c>
      <c r="L12" s="29" t="s">
        <v>88</v>
      </c>
      <c r="M12" s="30">
        <f t="shared" ref="M12:M47" si="5">MAX(J12:L12)</f>
        <v>90</v>
      </c>
      <c r="N12" s="31">
        <f t="shared" ref="N12:N47" si="6">SUM(I12,M12)</f>
        <v>158</v>
      </c>
      <c r="O12" s="32" t="s">
        <v>77</v>
      </c>
      <c r="P12" s="33">
        <f t="shared" ref="P12:P47" si="7">IF(ISERROR(N12*10^(0.75194503*(LOG10(E12/175.508))^2)),"",N12*10^(0.75194503*(LOG10(E12/175.508))^2))</f>
        <v>198.68288552868623</v>
      </c>
      <c r="Q12" s="40" t="s">
        <v>31</v>
      </c>
    </row>
    <row r="13" spans="1:18" ht="15" customHeight="1">
      <c r="A13" s="51">
        <v>7</v>
      </c>
      <c r="B13" s="36" t="s">
        <v>42</v>
      </c>
      <c r="C13" s="52" t="s">
        <v>24</v>
      </c>
      <c r="D13" s="72" t="s">
        <v>21</v>
      </c>
      <c r="E13" s="49">
        <v>86.8</v>
      </c>
      <c r="F13" s="50">
        <v>85</v>
      </c>
      <c r="G13" s="29" t="s">
        <v>88</v>
      </c>
      <c r="H13" s="29">
        <v>95</v>
      </c>
      <c r="I13" s="27">
        <f t="shared" si="4"/>
        <v>95</v>
      </c>
      <c r="J13" s="28">
        <v>105</v>
      </c>
      <c r="K13" s="29" t="s">
        <v>94</v>
      </c>
      <c r="L13" s="29">
        <v>115</v>
      </c>
      <c r="M13" s="30">
        <f t="shared" si="5"/>
        <v>115</v>
      </c>
      <c r="N13" s="31">
        <f t="shared" si="6"/>
        <v>210</v>
      </c>
      <c r="O13" s="32" t="s">
        <v>77</v>
      </c>
      <c r="P13" s="33">
        <f t="shared" si="7"/>
        <v>246.90274755923261</v>
      </c>
      <c r="Q13" s="36" t="s">
        <v>31</v>
      </c>
    </row>
    <row r="14" spans="1:18" ht="15" customHeight="1">
      <c r="A14" s="21">
        <v>9</v>
      </c>
      <c r="B14" s="53" t="s">
        <v>43</v>
      </c>
      <c r="C14" s="54" t="s">
        <v>25</v>
      </c>
      <c r="D14" s="55" t="s">
        <v>21</v>
      </c>
      <c r="E14" s="56">
        <v>60.2</v>
      </c>
      <c r="F14" s="47">
        <v>55</v>
      </c>
      <c r="G14" s="48" t="s">
        <v>93</v>
      </c>
      <c r="H14" s="48" t="s">
        <v>93</v>
      </c>
      <c r="I14" s="27">
        <f t="shared" si="4"/>
        <v>55</v>
      </c>
      <c r="J14" s="28">
        <v>75</v>
      </c>
      <c r="K14" s="29">
        <v>80</v>
      </c>
      <c r="L14" s="29">
        <v>85</v>
      </c>
      <c r="M14" s="30">
        <f t="shared" si="5"/>
        <v>85</v>
      </c>
      <c r="N14" s="31">
        <f t="shared" si="6"/>
        <v>140</v>
      </c>
      <c r="O14" s="32" t="s">
        <v>77</v>
      </c>
      <c r="P14" s="33">
        <f t="shared" si="7"/>
        <v>203.4735313668244</v>
      </c>
      <c r="Q14" s="42" t="s">
        <v>31</v>
      </c>
    </row>
    <row r="15" spans="1:18" ht="15" customHeight="1">
      <c r="A15" s="35">
        <v>10</v>
      </c>
      <c r="B15" s="41" t="s">
        <v>44</v>
      </c>
      <c r="C15" s="22" t="s">
        <v>26</v>
      </c>
      <c r="D15" s="90" t="s">
        <v>21</v>
      </c>
      <c r="E15" s="56">
        <v>81.2</v>
      </c>
      <c r="F15" s="50">
        <v>85</v>
      </c>
      <c r="G15" s="29">
        <v>95</v>
      </c>
      <c r="H15" s="29">
        <v>102</v>
      </c>
      <c r="I15" s="27">
        <f t="shared" si="4"/>
        <v>102</v>
      </c>
      <c r="J15" s="28">
        <v>105</v>
      </c>
      <c r="K15" s="29" t="s">
        <v>94</v>
      </c>
      <c r="L15" s="29" t="s">
        <v>94</v>
      </c>
      <c r="M15" s="30">
        <f t="shared" si="5"/>
        <v>105</v>
      </c>
      <c r="N15" s="31">
        <f t="shared" si="6"/>
        <v>207</v>
      </c>
      <c r="O15" s="32" t="s">
        <v>77</v>
      </c>
      <c r="P15" s="33">
        <f t="shared" si="7"/>
        <v>251.31990419693031</v>
      </c>
      <c r="Q15" s="40" t="s">
        <v>31</v>
      </c>
    </row>
    <row r="16" spans="1:18" ht="15" customHeight="1">
      <c r="A16" s="51">
        <v>11</v>
      </c>
      <c r="B16" s="36" t="s">
        <v>45</v>
      </c>
      <c r="C16" s="52" t="s">
        <v>89</v>
      </c>
      <c r="D16" s="72" t="s">
        <v>21</v>
      </c>
      <c r="E16" s="89">
        <v>76.099999999999994</v>
      </c>
      <c r="F16" s="47">
        <v>90</v>
      </c>
      <c r="G16" s="48" t="s">
        <v>88</v>
      </c>
      <c r="H16" s="48" t="s">
        <v>90</v>
      </c>
      <c r="I16" s="27">
        <f t="shared" si="4"/>
        <v>90</v>
      </c>
      <c r="J16" s="28">
        <v>115</v>
      </c>
      <c r="K16" s="29" t="s">
        <v>91</v>
      </c>
      <c r="L16" s="29" t="s">
        <v>91</v>
      </c>
      <c r="M16" s="30">
        <f t="shared" si="5"/>
        <v>115</v>
      </c>
      <c r="N16" s="31">
        <f t="shared" si="6"/>
        <v>205</v>
      </c>
      <c r="O16" s="32" t="s">
        <v>92</v>
      </c>
      <c r="P16" s="33">
        <f t="shared" si="7"/>
        <v>257.50698467685692</v>
      </c>
      <c r="Q16" s="36" t="s">
        <v>31</v>
      </c>
    </row>
    <row r="17" spans="1:18" ht="15" customHeight="1">
      <c r="A17" s="51">
        <v>13</v>
      </c>
      <c r="B17" s="36"/>
      <c r="C17" s="37"/>
      <c r="D17" s="23"/>
      <c r="E17" s="49"/>
      <c r="F17" s="47"/>
      <c r="G17" s="48"/>
      <c r="H17" s="48"/>
      <c r="I17" s="27">
        <f t="shared" si="4"/>
        <v>0</v>
      </c>
      <c r="J17" s="28"/>
      <c r="K17" s="29"/>
      <c r="L17" s="29"/>
      <c r="M17" s="30">
        <f t="shared" si="5"/>
        <v>0</v>
      </c>
      <c r="N17" s="31">
        <f t="shared" si="6"/>
        <v>0</v>
      </c>
      <c r="O17" s="32"/>
      <c r="P17" s="33" t="str">
        <f t="shared" si="7"/>
        <v/>
      </c>
      <c r="Q17" s="58"/>
    </row>
    <row r="18" spans="1:18" ht="15" customHeight="1">
      <c r="A18" s="21">
        <v>14</v>
      </c>
      <c r="B18" s="36" t="s">
        <v>35</v>
      </c>
      <c r="C18" s="37">
        <v>33907</v>
      </c>
      <c r="D18" s="72" t="s">
        <v>28</v>
      </c>
      <c r="E18" s="39">
        <v>93.3</v>
      </c>
      <c r="F18" s="91" t="s">
        <v>95</v>
      </c>
      <c r="G18" s="60">
        <v>117</v>
      </c>
      <c r="H18" s="60">
        <v>122</v>
      </c>
      <c r="I18" s="27">
        <f t="shared" si="4"/>
        <v>122</v>
      </c>
      <c r="J18" s="28" t="s">
        <v>83</v>
      </c>
      <c r="K18" s="29">
        <v>145</v>
      </c>
      <c r="L18" s="29" t="s">
        <v>96</v>
      </c>
      <c r="M18" s="30">
        <f t="shared" si="5"/>
        <v>145</v>
      </c>
      <c r="N18" s="31">
        <f t="shared" si="6"/>
        <v>267</v>
      </c>
      <c r="O18" s="32" t="s">
        <v>72</v>
      </c>
      <c r="P18" s="33">
        <f t="shared" si="7"/>
        <v>304.18341838861926</v>
      </c>
      <c r="Q18" s="40" t="s">
        <v>32</v>
      </c>
    </row>
    <row r="19" spans="1:18" ht="15" customHeight="1">
      <c r="A19" s="35">
        <v>15</v>
      </c>
      <c r="B19" s="41" t="s">
        <v>36</v>
      </c>
      <c r="C19" s="22">
        <v>34509</v>
      </c>
      <c r="D19" s="73" t="s">
        <v>28</v>
      </c>
      <c r="E19" s="39">
        <v>91.9</v>
      </c>
      <c r="F19" s="28" t="s">
        <v>97</v>
      </c>
      <c r="G19" s="29">
        <v>125</v>
      </c>
      <c r="H19" s="29" t="s">
        <v>98</v>
      </c>
      <c r="I19" s="27">
        <f t="shared" si="4"/>
        <v>125</v>
      </c>
      <c r="J19" s="28">
        <v>150</v>
      </c>
      <c r="K19" s="29" t="s">
        <v>99</v>
      </c>
      <c r="L19" s="29" t="s">
        <v>99</v>
      </c>
      <c r="M19" s="30">
        <f t="shared" si="5"/>
        <v>150</v>
      </c>
      <c r="N19" s="31">
        <f t="shared" si="6"/>
        <v>275</v>
      </c>
      <c r="O19" s="32" t="s">
        <v>72</v>
      </c>
      <c r="P19" s="33">
        <f t="shared" si="7"/>
        <v>315.28199348458162</v>
      </c>
      <c r="Q19" s="42" t="s">
        <v>100</v>
      </c>
    </row>
    <row r="20" spans="1:18" ht="15" customHeight="1">
      <c r="A20" s="51">
        <v>16</v>
      </c>
      <c r="B20" s="53" t="s">
        <v>37</v>
      </c>
      <c r="C20" s="54" t="s">
        <v>29</v>
      </c>
      <c r="D20" s="92" t="s">
        <v>28</v>
      </c>
      <c r="E20" s="57">
        <v>68.7</v>
      </c>
      <c r="F20" s="59">
        <v>55</v>
      </c>
      <c r="G20" s="60" t="s">
        <v>101</v>
      </c>
      <c r="H20" s="60">
        <v>62</v>
      </c>
      <c r="I20" s="27">
        <f t="shared" si="4"/>
        <v>62</v>
      </c>
      <c r="J20" s="28">
        <v>70</v>
      </c>
      <c r="K20" s="29">
        <v>80</v>
      </c>
      <c r="L20" s="29" t="s">
        <v>102</v>
      </c>
      <c r="M20" s="30">
        <f t="shared" si="5"/>
        <v>80</v>
      </c>
      <c r="N20" s="31">
        <f t="shared" si="6"/>
        <v>142</v>
      </c>
      <c r="O20" s="32" t="s">
        <v>77</v>
      </c>
      <c r="P20" s="33">
        <f t="shared" si="7"/>
        <v>189.25858653696505</v>
      </c>
      <c r="Q20" s="34" t="s">
        <v>33</v>
      </c>
    </row>
    <row r="21" spans="1:18" ht="15" customHeight="1">
      <c r="A21" s="51">
        <v>18</v>
      </c>
      <c r="B21" s="41"/>
      <c r="C21" s="22"/>
      <c r="D21" s="23"/>
      <c r="E21" s="57"/>
      <c r="F21" s="62"/>
      <c r="G21" s="63"/>
      <c r="H21" s="63"/>
      <c r="I21" s="27">
        <f t="shared" si="4"/>
        <v>0</v>
      </c>
      <c r="J21" s="28"/>
      <c r="K21" s="29"/>
      <c r="L21" s="29"/>
      <c r="M21" s="30">
        <f t="shared" si="5"/>
        <v>0</v>
      </c>
      <c r="N21" s="31">
        <f t="shared" si="6"/>
        <v>0</v>
      </c>
      <c r="O21" s="32"/>
      <c r="P21" s="33" t="str">
        <f t="shared" si="7"/>
        <v/>
      </c>
      <c r="Q21" s="40"/>
      <c r="R21" s="61"/>
    </row>
    <row r="22" spans="1:18" ht="15" customHeight="1">
      <c r="A22" s="21">
        <v>19</v>
      </c>
      <c r="B22" s="88" t="s">
        <v>116</v>
      </c>
      <c r="C22" s="93" t="s">
        <v>117</v>
      </c>
      <c r="D22" s="94" t="s">
        <v>59</v>
      </c>
      <c r="E22" s="95">
        <v>68.8</v>
      </c>
      <c r="F22" s="108">
        <v>107</v>
      </c>
      <c r="G22" s="97" t="s">
        <v>118</v>
      </c>
      <c r="H22" s="97" t="s">
        <v>118</v>
      </c>
      <c r="I22" s="27">
        <f t="shared" si="4"/>
        <v>107</v>
      </c>
      <c r="J22" s="80">
        <v>130</v>
      </c>
      <c r="K22" s="79">
        <v>133</v>
      </c>
      <c r="L22" s="79" t="s">
        <v>119</v>
      </c>
      <c r="M22" s="30">
        <f t="shared" si="5"/>
        <v>133</v>
      </c>
      <c r="N22" s="31">
        <f t="shared" si="6"/>
        <v>240</v>
      </c>
      <c r="O22" s="32" t="s">
        <v>72</v>
      </c>
      <c r="P22" s="33">
        <f t="shared" si="7"/>
        <v>319.58899260351785</v>
      </c>
      <c r="Q22" s="81" t="s">
        <v>62</v>
      </c>
      <c r="R22" s="61"/>
    </row>
    <row r="23" spans="1:18" ht="15" customHeight="1">
      <c r="A23" s="35">
        <v>20</v>
      </c>
      <c r="B23" s="41" t="s">
        <v>47</v>
      </c>
      <c r="C23" s="22" t="s">
        <v>53</v>
      </c>
      <c r="D23" s="73" t="s">
        <v>59</v>
      </c>
      <c r="E23" s="24">
        <v>76.599999999999994</v>
      </c>
      <c r="F23" s="28">
        <v>105</v>
      </c>
      <c r="G23" s="29">
        <v>110</v>
      </c>
      <c r="H23" s="29">
        <v>113</v>
      </c>
      <c r="I23" s="27">
        <f t="shared" ref="I23:I25" si="8">MAX(F23:H23)</f>
        <v>113</v>
      </c>
      <c r="J23" s="28">
        <v>130</v>
      </c>
      <c r="K23" s="29">
        <v>136</v>
      </c>
      <c r="L23" s="29">
        <v>141</v>
      </c>
      <c r="M23" s="30">
        <f t="shared" si="5"/>
        <v>141</v>
      </c>
      <c r="N23" s="31">
        <f t="shared" si="6"/>
        <v>254</v>
      </c>
      <c r="O23" s="32" t="s">
        <v>72</v>
      </c>
      <c r="P23" s="33">
        <f t="shared" si="7"/>
        <v>317.92354409548022</v>
      </c>
      <c r="Q23" s="34" t="s">
        <v>19</v>
      </c>
    </row>
    <row r="24" spans="1:18" ht="15" customHeight="1">
      <c r="A24" s="51">
        <v>21</v>
      </c>
      <c r="B24" s="82" t="s">
        <v>48</v>
      </c>
      <c r="C24" s="93" t="s">
        <v>54</v>
      </c>
      <c r="D24" s="84" t="s">
        <v>59</v>
      </c>
      <c r="E24" s="85">
        <v>84.8</v>
      </c>
      <c r="F24" s="99">
        <v>121</v>
      </c>
      <c r="G24" s="97">
        <v>125</v>
      </c>
      <c r="H24" s="97" t="s">
        <v>98</v>
      </c>
      <c r="I24" s="27">
        <f t="shared" si="8"/>
        <v>125</v>
      </c>
      <c r="J24" s="80">
        <v>145</v>
      </c>
      <c r="K24" s="79">
        <v>150</v>
      </c>
      <c r="L24" s="79">
        <v>153</v>
      </c>
      <c r="M24" s="30">
        <f t="shared" si="5"/>
        <v>153</v>
      </c>
      <c r="N24" s="31">
        <f t="shared" si="6"/>
        <v>278</v>
      </c>
      <c r="O24" s="32" t="s">
        <v>72</v>
      </c>
      <c r="P24" s="33">
        <f t="shared" si="7"/>
        <v>330.43345349100105</v>
      </c>
      <c r="Q24" s="81" t="s">
        <v>103</v>
      </c>
    </row>
    <row r="25" spans="1:18" ht="15" customHeight="1">
      <c r="A25" s="51">
        <v>22</v>
      </c>
      <c r="B25" s="41" t="s">
        <v>49</v>
      </c>
      <c r="C25" s="43" t="s">
        <v>55</v>
      </c>
      <c r="D25" s="73" t="s">
        <v>59</v>
      </c>
      <c r="E25" s="57">
        <v>92.3</v>
      </c>
      <c r="F25" s="50">
        <v>120</v>
      </c>
      <c r="G25" s="29">
        <v>125</v>
      </c>
      <c r="H25" s="29" t="s">
        <v>98</v>
      </c>
      <c r="I25" s="27">
        <f t="shared" si="8"/>
        <v>125</v>
      </c>
      <c r="J25" s="28">
        <v>147</v>
      </c>
      <c r="K25" s="29">
        <v>152</v>
      </c>
      <c r="L25" s="29">
        <v>156</v>
      </c>
      <c r="M25" s="30">
        <f t="shared" si="5"/>
        <v>156</v>
      </c>
      <c r="N25" s="31">
        <f t="shared" si="6"/>
        <v>281</v>
      </c>
      <c r="O25" s="32" t="s">
        <v>77</v>
      </c>
      <c r="P25" s="33">
        <f t="shared" si="7"/>
        <v>321.57215135583454</v>
      </c>
      <c r="Q25" s="42" t="s">
        <v>62</v>
      </c>
    </row>
    <row r="26" spans="1:18" ht="15" customHeight="1">
      <c r="A26" s="51">
        <v>23</v>
      </c>
      <c r="B26" s="88" t="s">
        <v>50</v>
      </c>
      <c r="C26" s="83" t="s">
        <v>56</v>
      </c>
      <c r="D26" s="94" t="s">
        <v>59</v>
      </c>
      <c r="E26" s="95">
        <v>98</v>
      </c>
      <c r="F26" s="96" t="s">
        <v>104</v>
      </c>
      <c r="G26" s="97" t="s">
        <v>104</v>
      </c>
      <c r="H26" s="97" t="s">
        <v>105</v>
      </c>
      <c r="I26" s="27" t="s">
        <v>75</v>
      </c>
      <c r="J26" s="80" t="s">
        <v>106</v>
      </c>
      <c r="K26" s="79" t="s">
        <v>75</v>
      </c>
      <c r="L26" s="79" t="s">
        <v>75</v>
      </c>
      <c r="M26" s="30" t="s">
        <v>75</v>
      </c>
      <c r="N26" s="31" t="s">
        <v>75</v>
      </c>
      <c r="O26" s="32" t="s">
        <v>72</v>
      </c>
      <c r="P26" s="33" t="str">
        <f t="shared" si="7"/>
        <v/>
      </c>
      <c r="Q26" s="81" t="s">
        <v>61</v>
      </c>
    </row>
    <row r="27" spans="1:18" ht="15" customHeight="1">
      <c r="A27" s="21">
        <v>24</v>
      </c>
      <c r="B27" s="64" t="s">
        <v>51</v>
      </c>
      <c r="C27" s="52" t="s">
        <v>56</v>
      </c>
      <c r="D27" s="100" t="s">
        <v>59</v>
      </c>
      <c r="E27" s="101">
        <v>93.7</v>
      </c>
      <c r="F27" s="102">
        <v>140</v>
      </c>
      <c r="G27" s="103">
        <v>147</v>
      </c>
      <c r="H27" s="103">
        <v>153</v>
      </c>
      <c r="I27" s="27">
        <f t="shared" ref="I27:I29" si="9">MAX(F27:H27)</f>
        <v>153</v>
      </c>
      <c r="J27" s="28">
        <v>170</v>
      </c>
      <c r="K27" s="29">
        <v>180</v>
      </c>
      <c r="L27" s="29" t="s">
        <v>107</v>
      </c>
      <c r="M27" s="30">
        <f t="shared" ref="M27:M29" si="10">MAX(J27:L27)</f>
        <v>180</v>
      </c>
      <c r="N27" s="31">
        <f t="shared" ref="N27:N29" si="11">SUM(I27,M27)</f>
        <v>333</v>
      </c>
      <c r="O27" s="32" t="s">
        <v>72</v>
      </c>
      <c r="P27" s="33">
        <f t="shared" si="7"/>
        <v>378.70788452744728</v>
      </c>
      <c r="Q27" s="104" t="s">
        <v>108</v>
      </c>
    </row>
    <row r="28" spans="1:18" ht="15" customHeight="1">
      <c r="A28" s="35">
        <v>25</v>
      </c>
      <c r="B28" s="105" t="s">
        <v>52</v>
      </c>
      <c r="C28" s="106" t="s">
        <v>57</v>
      </c>
      <c r="D28" s="107" t="s">
        <v>59</v>
      </c>
      <c r="E28" s="95">
        <v>103</v>
      </c>
      <c r="F28" s="108">
        <v>150</v>
      </c>
      <c r="G28" s="97" t="s">
        <v>109</v>
      </c>
      <c r="H28" s="97">
        <v>160</v>
      </c>
      <c r="I28" s="27">
        <f t="shared" si="9"/>
        <v>160</v>
      </c>
      <c r="J28" s="80">
        <v>175</v>
      </c>
      <c r="K28" s="79">
        <v>186</v>
      </c>
      <c r="L28" s="79" t="s">
        <v>75</v>
      </c>
      <c r="M28" s="30">
        <f t="shared" si="10"/>
        <v>186</v>
      </c>
      <c r="N28" s="31">
        <f t="shared" si="11"/>
        <v>346</v>
      </c>
      <c r="O28" s="32" t="s">
        <v>72</v>
      </c>
      <c r="P28" s="33">
        <f t="shared" si="7"/>
        <v>379.62997207271883</v>
      </c>
      <c r="Q28" s="81" t="s">
        <v>61</v>
      </c>
    </row>
    <row r="29" spans="1:18" ht="15" customHeight="1">
      <c r="A29" s="21">
        <v>26</v>
      </c>
      <c r="B29" s="41" t="s">
        <v>18</v>
      </c>
      <c r="C29" s="22" t="s">
        <v>110</v>
      </c>
      <c r="D29" s="73" t="s">
        <v>59</v>
      </c>
      <c r="E29" s="39">
        <v>93.7</v>
      </c>
      <c r="F29" s="70">
        <v>165</v>
      </c>
      <c r="G29" s="48">
        <v>175</v>
      </c>
      <c r="H29" s="48" t="s">
        <v>75</v>
      </c>
      <c r="I29" s="27">
        <f t="shared" si="9"/>
        <v>175</v>
      </c>
      <c r="J29" s="28">
        <v>195</v>
      </c>
      <c r="K29" s="29">
        <v>210</v>
      </c>
      <c r="L29" s="29" t="s">
        <v>75</v>
      </c>
      <c r="M29" s="30">
        <f t="shared" si="10"/>
        <v>210</v>
      </c>
      <c r="N29" s="31">
        <f t="shared" si="11"/>
        <v>385</v>
      </c>
      <c r="O29" s="98" t="s">
        <v>111</v>
      </c>
      <c r="P29" s="33">
        <f t="shared" si="7"/>
        <v>437.84545208128287</v>
      </c>
      <c r="Q29" s="40" t="s">
        <v>61</v>
      </c>
    </row>
    <row r="30" spans="1:18" ht="15" customHeight="1">
      <c r="A30" s="21">
        <v>28</v>
      </c>
      <c r="B30" s="36"/>
      <c r="C30" s="37"/>
      <c r="D30" s="38"/>
      <c r="E30" s="49"/>
      <c r="F30" s="59"/>
      <c r="G30" s="60"/>
      <c r="H30" s="60"/>
      <c r="I30" s="27">
        <f t="shared" si="4"/>
        <v>0</v>
      </c>
      <c r="J30" s="28"/>
      <c r="K30" s="29"/>
      <c r="L30" s="29"/>
      <c r="M30" s="30">
        <f t="shared" si="5"/>
        <v>0</v>
      </c>
      <c r="N30" s="31">
        <f t="shared" si="6"/>
        <v>0</v>
      </c>
      <c r="O30" s="32"/>
      <c r="P30" s="33" t="str">
        <f t="shared" si="7"/>
        <v/>
      </c>
      <c r="Q30" s="40"/>
    </row>
    <row r="31" spans="1:18" ht="15" customHeight="1">
      <c r="A31" s="35">
        <v>29</v>
      </c>
      <c r="B31" s="109" t="s">
        <v>63</v>
      </c>
      <c r="C31" s="110" t="s">
        <v>112</v>
      </c>
      <c r="D31" s="111" t="s">
        <v>64</v>
      </c>
      <c r="E31" s="49">
        <v>93.5</v>
      </c>
      <c r="F31" s="50">
        <v>121</v>
      </c>
      <c r="G31" s="29">
        <v>126</v>
      </c>
      <c r="H31" s="29">
        <v>128</v>
      </c>
      <c r="I31" s="27">
        <f t="shared" si="4"/>
        <v>128</v>
      </c>
      <c r="J31" s="28">
        <v>156</v>
      </c>
      <c r="K31" s="29" t="s">
        <v>109</v>
      </c>
      <c r="L31" s="29" t="s">
        <v>113</v>
      </c>
      <c r="M31" s="30">
        <f t="shared" si="5"/>
        <v>156</v>
      </c>
      <c r="N31" s="31">
        <f t="shared" si="6"/>
        <v>284</v>
      </c>
      <c r="O31" s="32" t="s">
        <v>72</v>
      </c>
      <c r="P31" s="33">
        <f t="shared" si="7"/>
        <v>323.2655885371779</v>
      </c>
      <c r="Q31" s="112" t="s">
        <v>114</v>
      </c>
    </row>
    <row r="32" spans="1:18" ht="15" customHeight="1">
      <c r="A32" s="21">
        <v>30</v>
      </c>
      <c r="B32" s="36" t="s">
        <v>66</v>
      </c>
      <c r="C32" s="37" t="s">
        <v>67</v>
      </c>
      <c r="D32" s="72" t="s">
        <v>64</v>
      </c>
      <c r="E32" s="49">
        <v>101</v>
      </c>
      <c r="F32" s="59">
        <v>90</v>
      </c>
      <c r="G32" s="60">
        <v>100</v>
      </c>
      <c r="H32" s="60">
        <v>110</v>
      </c>
      <c r="I32" s="27">
        <f t="shared" si="4"/>
        <v>110</v>
      </c>
      <c r="J32" s="28">
        <v>120</v>
      </c>
      <c r="K32" s="29">
        <v>130</v>
      </c>
      <c r="L32" s="29">
        <v>135</v>
      </c>
      <c r="M32" s="30">
        <f t="shared" si="5"/>
        <v>135</v>
      </c>
      <c r="N32" s="31">
        <f t="shared" si="6"/>
        <v>245</v>
      </c>
      <c r="O32" s="32" t="s">
        <v>77</v>
      </c>
      <c r="P32" s="33">
        <f t="shared" si="7"/>
        <v>270.68817955396128</v>
      </c>
      <c r="Q32" s="40" t="s">
        <v>65</v>
      </c>
    </row>
    <row r="33" spans="1:17" ht="15" customHeight="1">
      <c r="A33" s="35">
        <v>31</v>
      </c>
      <c r="B33" s="65" t="s">
        <v>68</v>
      </c>
      <c r="C33" s="66" t="s">
        <v>67</v>
      </c>
      <c r="D33" s="113" t="s">
        <v>64</v>
      </c>
      <c r="E33" s="67">
        <v>105.4</v>
      </c>
      <c r="F33" s="59">
        <v>80</v>
      </c>
      <c r="G33" s="60">
        <v>90</v>
      </c>
      <c r="H33" s="68" t="s">
        <v>115</v>
      </c>
      <c r="I33" s="27">
        <f t="shared" si="4"/>
        <v>90</v>
      </c>
      <c r="J33" s="28">
        <v>110</v>
      </c>
      <c r="K33" s="29">
        <v>120</v>
      </c>
      <c r="L33" s="29">
        <v>130</v>
      </c>
      <c r="M33" s="30">
        <f t="shared" si="5"/>
        <v>130</v>
      </c>
      <c r="N33" s="31">
        <f t="shared" si="6"/>
        <v>220</v>
      </c>
      <c r="O33" s="32" t="s">
        <v>77</v>
      </c>
      <c r="P33" s="33">
        <f t="shared" si="7"/>
        <v>239.49709085223034</v>
      </c>
      <c r="Q33" s="58" t="s">
        <v>65</v>
      </c>
    </row>
    <row r="34" spans="1:17" ht="15" customHeight="1">
      <c r="A34" s="21">
        <v>32</v>
      </c>
      <c r="B34" s="36"/>
      <c r="C34" s="37"/>
      <c r="D34" s="38"/>
      <c r="E34" s="49"/>
      <c r="F34" s="59"/>
      <c r="G34" s="60"/>
      <c r="H34" s="60"/>
      <c r="I34" s="27">
        <f t="shared" si="4"/>
        <v>0</v>
      </c>
      <c r="J34" s="28"/>
      <c r="K34" s="29"/>
      <c r="L34" s="29"/>
      <c r="M34" s="30">
        <f t="shared" si="5"/>
        <v>0</v>
      </c>
      <c r="N34" s="31">
        <f t="shared" si="6"/>
        <v>0</v>
      </c>
      <c r="O34" s="32"/>
      <c r="P34" s="33" t="str">
        <f t="shared" si="7"/>
        <v/>
      </c>
      <c r="Q34" s="40"/>
    </row>
    <row r="35" spans="1:17" ht="15" customHeight="1">
      <c r="A35" s="35">
        <v>33</v>
      </c>
      <c r="B35" s="65"/>
      <c r="C35" s="66"/>
      <c r="D35" s="18"/>
      <c r="E35" s="67"/>
      <c r="F35" s="59"/>
      <c r="G35" s="60"/>
      <c r="H35" s="68"/>
      <c r="I35" s="27">
        <f t="shared" si="4"/>
        <v>0</v>
      </c>
      <c r="J35" s="28"/>
      <c r="K35" s="29"/>
      <c r="L35" s="29"/>
      <c r="M35" s="30">
        <f t="shared" si="5"/>
        <v>0</v>
      </c>
      <c r="N35" s="31">
        <f t="shared" si="6"/>
        <v>0</v>
      </c>
      <c r="O35" s="32"/>
      <c r="P35" s="33" t="str">
        <f t="shared" si="7"/>
        <v/>
      </c>
      <c r="Q35" s="58"/>
    </row>
    <row r="36" spans="1:17" ht="15" customHeight="1">
      <c r="A36" s="21">
        <v>34</v>
      </c>
      <c r="B36" s="36"/>
      <c r="C36" s="37"/>
      <c r="D36" s="38"/>
      <c r="E36" s="49"/>
      <c r="F36" s="59"/>
      <c r="G36" s="60"/>
      <c r="H36" s="60"/>
      <c r="I36" s="27">
        <f t="shared" si="4"/>
        <v>0</v>
      </c>
      <c r="J36" s="28"/>
      <c r="K36" s="29"/>
      <c r="L36" s="29"/>
      <c r="M36" s="30">
        <f t="shared" si="5"/>
        <v>0</v>
      </c>
      <c r="N36" s="31">
        <f t="shared" si="6"/>
        <v>0</v>
      </c>
      <c r="O36" s="32"/>
      <c r="P36" s="33" t="str">
        <f t="shared" si="7"/>
        <v/>
      </c>
      <c r="Q36" s="40"/>
    </row>
    <row r="37" spans="1:17" ht="15" customHeight="1">
      <c r="A37" s="35">
        <v>35</v>
      </c>
      <c r="B37" s="65"/>
      <c r="C37" s="66"/>
      <c r="D37" s="18"/>
      <c r="E37" s="67"/>
      <c r="F37" s="59"/>
      <c r="G37" s="60"/>
      <c r="H37" s="68"/>
      <c r="I37" s="27">
        <f t="shared" si="4"/>
        <v>0</v>
      </c>
      <c r="J37" s="28"/>
      <c r="K37" s="29"/>
      <c r="L37" s="29"/>
      <c r="M37" s="30">
        <f t="shared" si="5"/>
        <v>0</v>
      </c>
      <c r="N37" s="31">
        <f t="shared" si="6"/>
        <v>0</v>
      </c>
      <c r="O37" s="32"/>
      <c r="P37" s="33" t="str">
        <f t="shared" si="7"/>
        <v/>
      </c>
      <c r="Q37" s="58"/>
    </row>
    <row r="38" spans="1:17" ht="15" customHeight="1">
      <c r="A38" s="21">
        <v>36</v>
      </c>
      <c r="B38" s="36"/>
      <c r="C38" s="37"/>
      <c r="D38" s="38"/>
      <c r="E38" s="49"/>
      <c r="F38" s="59"/>
      <c r="G38" s="60"/>
      <c r="H38" s="60"/>
      <c r="I38" s="27">
        <f t="shared" si="4"/>
        <v>0</v>
      </c>
      <c r="J38" s="28"/>
      <c r="K38" s="29"/>
      <c r="L38" s="29"/>
      <c r="M38" s="30">
        <f t="shared" si="5"/>
        <v>0</v>
      </c>
      <c r="N38" s="31">
        <f t="shared" si="6"/>
        <v>0</v>
      </c>
      <c r="O38" s="32"/>
      <c r="P38" s="33" t="str">
        <f t="shared" si="7"/>
        <v/>
      </c>
      <c r="Q38" s="40"/>
    </row>
    <row r="39" spans="1:17" ht="15" customHeight="1">
      <c r="A39" s="35">
        <v>37</v>
      </c>
      <c r="B39" s="65"/>
      <c r="C39" s="66"/>
      <c r="D39" s="18"/>
      <c r="E39" s="67"/>
      <c r="F39" s="59"/>
      <c r="G39" s="60"/>
      <c r="H39" s="68"/>
      <c r="I39" s="27">
        <f t="shared" si="4"/>
        <v>0</v>
      </c>
      <c r="J39" s="28"/>
      <c r="K39" s="29"/>
      <c r="L39" s="29"/>
      <c r="M39" s="30">
        <f t="shared" si="5"/>
        <v>0</v>
      </c>
      <c r="N39" s="31">
        <f t="shared" si="6"/>
        <v>0</v>
      </c>
      <c r="O39" s="32"/>
      <c r="P39" s="33" t="str">
        <f t="shared" si="7"/>
        <v/>
      </c>
      <c r="Q39" s="58"/>
    </row>
    <row r="40" spans="1:17" ht="15" customHeight="1">
      <c r="A40" s="21">
        <v>38</v>
      </c>
      <c r="B40" s="36"/>
      <c r="C40" s="37"/>
      <c r="D40" s="38"/>
      <c r="E40" s="49"/>
      <c r="F40" s="59"/>
      <c r="G40" s="60"/>
      <c r="H40" s="60"/>
      <c r="I40" s="27">
        <f t="shared" si="4"/>
        <v>0</v>
      </c>
      <c r="J40" s="28"/>
      <c r="K40" s="29"/>
      <c r="L40" s="29"/>
      <c r="M40" s="30">
        <f t="shared" si="5"/>
        <v>0</v>
      </c>
      <c r="N40" s="31">
        <f t="shared" si="6"/>
        <v>0</v>
      </c>
      <c r="O40" s="32"/>
      <c r="P40" s="33" t="str">
        <f t="shared" si="7"/>
        <v/>
      </c>
      <c r="Q40" s="40"/>
    </row>
    <row r="41" spans="1:17" ht="15" customHeight="1">
      <c r="A41" s="35">
        <v>39</v>
      </c>
      <c r="B41" s="65"/>
      <c r="C41" s="66"/>
      <c r="D41" s="18"/>
      <c r="E41" s="67"/>
      <c r="F41" s="59"/>
      <c r="G41" s="60"/>
      <c r="H41" s="68"/>
      <c r="I41" s="27">
        <f t="shared" si="4"/>
        <v>0</v>
      </c>
      <c r="J41" s="28"/>
      <c r="K41" s="29"/>
      <c r="L41" s="29"/>
      <c r="M41" s="30">
        <f t="shared" si="5"/>
        <v>0</v>
      </c>
      <c r="N41" s="31">
        <f t="shared" si="6"/>
        <v>0</v>
      </c>
      <c r="O41" s="32"/>
      <c r="P41" s="33" t="str">
        <f t="shared" si="7"/>
        <v/>
      </c>
      <c r="Q41" s="58"/>
    </row>
    <row r="42" spans="1:17" ht="15" customHeight="1">
      <c r="A42" s="21">
        <v>40</v>
      </c>
      <c r="B42" s="36"/>
      <c r="C42" s="37"/>
      <c r="D42" s="38"/>
      <c r="E42" s="49"/>
      <c r="F42" s="59"/>
      <c r="G42" s="60"/>
      <c r="H42" s="60"/>
      <c r="I42" s="27">
        <f t="shared" si="4"/>
        <v>0</v>
      </c>
      <c r="J42" s="28"/>
      <c r="K42" s="29"/>
      <c r="L42" s="29"/>
      <c r="M42" s="30">
        <f t="shared" si="5"/>
        <v>0</v>
      </c>
      <c r="N42" s="31">
        <f t="shared" si="6"/>
        <v>0</v>
      </c>
      <c r="O42" s="32"/>
      <c r="P42" s="33" t="str">
        <f t="shared" si="7"/>
        <v/>
      </c>
      <c r="Q42" s="40"/>
    </row>
    <row r="43" spans="1:17" ht="15" customHeight="1">
      <c r="A43" s="35">
        <v>41</v>
      </c>
      <c r="B43" s="65"/>
      <c r="C43" s="66"/>
      <c r="D43" s="18"/>
      <c r="E43" s="67"/>
      <c r="F43" s="59"/>
      <c r="G43" s="60"/>
      <c r="H43" s="68"/>
      <c r="I43" s="27">
        <f t="shared" si="4"/>
        <v>0</v>
      </c>
      <c r="J43" s="28"/>
      <c r="K43" s="29"/>
      <c r="L43" s="29"/>
      <c r="M43" s="30">
        <f t="shared" si="5"/>
        <v>0</v>
      </c>
      <c r="N43" s="31">
        <f t="shared" si="6"/>
        <v>0</v>
      </c>
      <c r="O43" s="32"/>
      <c r="P43" s="33" t="str">
        <f t="shared" si="7"/>
        <v/>
      </c>
      <c r="Q43" s="58"/>
    </row>
    <row r="44" spans="1:17" ht="15" customHeight="1">
      <c r="A44" s="21">
        <v>42</v>
      </c>
      <c r="B44" s="36"/>
      <c r="C44" s="37"/>
      <c r="D44" s="38"/>
      <c r="E44" s="49"/>
      <c r="F44" s="59"/>
      <c r="G44" s="60"/>
      <c r="H44" s="60"/>
      <c r="I44" s="27">
        <f t="shared" si="4"/>
        <v>0</v>
      </c>
      <c r="J44" s="28"/>
      <c r="K44" s="29"/>
      <c r="L44" s="29"/>
      <c r="M44" s="30">
        <f t="shared" si="5"/>
        <v>0</v>
      </c>
      <c r="N44" s="31">
        <f t="shared" si="6"/>
        <v>0</v>
      </c>
      <c r="O44" s="32"/>
      <c r="P44" s="33" t="str">
        <f t="shared" si="7"/>
        <v/>
      </c>
      <c r="Q44" s="40"/>
    </row>
    <row r="45" spans="1:17" ht="15" customHeight="1">
      <c r="A45" s="35">
        <v>43</v>
      </c>
      <c r="B45" s="65"/>
      <c r="C45" s="66"/>
      <c r="D45" s="18"/>
      <c r="E45" s="67"/>
      <c r="F45" s="59"/>
      <c r="G45" s="60"/>
      <c r="H45" s="68"/>
      <c r="I45" s="27">
        <f t="shared" si="4"/>
        <v>0</v>
      </c>
      <c r="J45" s="28"/>
      <c r="K45" s="29"/>
      <c r="L45" s="29"/>
      <c r="M45" s="30">
        <f t="shared" si="5"/>
        <v>0</v>
      </c>
      <c r="N45" s="31">
        <f t="shared" si="6"/>
        <v>0</v>
      </c>
      <c r="O45" s="32"/>
      <c r="P45" s="33" t="str">
        <f t="shared" si="7"/>
        <v/>
      </c>
      <c r="Q45" s="58"/>
    </row>
    <row r="46" spans="1:17" ht="15" customHeight="1">
      <c r="A46" s="21">
        <v>44</v>
      </c>
      <c r="B46" s="36"/>
      <c r="C46" s="37"/>
      <c r="D46" s="38"/>
      <c r="E46" s="49"/>
      <c r="F46" s="59"/>
      <c r="G46" s="60"/>
      <c r="H46" s="60"/>
      <c r="I46" s="27">
        <f t="shared" si="4"/>
        <v>0</v>
      </c>
      <c r="J46" s="28"/>
      <c r="K46" s="29"/>
      <c r="L46" s="29"/>
      <c r="M46" s="30">
        <f t="shared" si="5"/>
        <v>0</v>
      </c>
      <c r="N46" s="31">
        <f t="shared" si="6"/>
        <v>0</v>
      </c>
      <c r="O46" s="32"/>
      <c r="P46" s="33" t="str">
        <f t="shared" si="7"/>
        <v/>
      </c>
      <c r="Q46" s="40"/>
    </row>
    <row r="47" spans="1:17" ht="15" customHeight="1">
      <c r="A47" s="35">
        <v>45</v>
      </c>
      <c r="B47" s="65"/>
      <c r="C47" s="66"/>
      <c r="D47" s="18"/>
      <c r="E47" s="67"/>
      <c r="F47" s="59"/>
      <c r="G47" s="60"/>
      <c r="H47" s="68"/>
      <c r="I47" s="27">
        <f t="shared" si="4"/>
        <v>0</v>
      </c>
      <c r="J47" s="28"/>
      <c r="K47" s="29"/>
      <c r="L47" s="29"/>
      <c r="M47" s="30">
        <f t="shared" si="5"/>
        <v>0</v>
      </c>
      <c r="N47" s="31">
        <f t="shared" si="6"/>
        <v>0</v>
      </c>
      <c r="O47" s="32"/>
      <c r="P47" s="33" t="str">
        <f t="shared" si="7"/>
        <v/>
      </c>
      <c r="Q47" s="58"/>
    </row>
  </sheetData>
  <mergeCells count="20">
    <mergeCell ref="A1:Q1"/>
    <mergeCell ref="A2:Q2"/>
    <mergeCell ref="A3:Q3"/>
    <mergeCell ref="A5:C5"/>
    <mergeCell ref="F5:H5"/>
    <mergeCell ref="J5:L5"/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</mergeCells>
  <conditionalFormatting sqref="F21:H21 J21:L21">
    <cfRule type="cellIs" dxfId="180" priority="82" stopIfTrue="1" operator="greaterThan">
      <formula>"n"</formula>
    </cfRule>
  </conditionalFormatting>
  <conditionalFormatting sqref="F30:H30 J30:L30">
    <cfRule type="cellIs" dxfId="179" priority="78" stopIfTrue="1" operator="greaterThan">
      <formula>"n"</formula>
    </cfRule>
  </conditionalFormatting>
  <conditionalFormatting sqref="F17:H17 J17:L17">
    <cfRule type="cellIs" dxfId="178" priority="80" stopIfTrue="1" operator="greaterThan">
      <formula>"n"</formula>
    </cfRule>
  </conditionalFormatting>
  <conditionalFormatting sqref="F46:H47 J46:L47">
    <cfRule type="cellIs" dxfId="177" priority="70" stopIfTrue="1" operator="greaterThan">
      <formula>"n"</formula>
    </cfRule>
  </conditionalFormatting>
  <conditionalFormatting sqref="F38:H39 J38:L39">
    <cfRule type="cellIs" dxfId="176" priority="74" stopIfTrue="1" operator="greaterThan">
      <formula>"n"</formula>
    </cfRule>
  </conditionalFormatting>
  <conditionalFormatting sqref="F34:H35 J34:L35">
    <cfRule type="cellIs" dxfId="175" priority="76" stopIfTrue="1" operator="greaterThan">
      <formula>"n"</formula>
    </cfRule>
  </conditionalFormatting>
  <conditionalFormatting sqref="F36:H37 J36:L37">
    <cfRule type="cellIs" dxfId="174" priority="75" stopIfTrue="1" operator="greaterThan">
      <formula>"n"</formula>
    </cfRule>
  </conditionalFormatting>
  <conditionalFormatting sqref="F44:H45 J44:L45">
    <cfRule type="cellIs" dxfId="173" priority="71" stopIfTrue="1" operator="greaterThan">
      <formula>"n"</formula>
    </cfRule>
  </conditionalFormatting>
  <conditionalFormatting sqref="F40:H41 J40:L41">
    <cfRule type="cellIs" dxfId="172" priority="73" stopIfTrue="1" operator="greaterThan">
      <formula>"n"</formula>
    </cfRule>
  </conditionalFormatting>
  <conditionalFormatting sqref="F42:H43 J42:L43">
    <cfRule type="cellIs" dxfId="171" priority="72" stopIfTrue="1" operator="greaterThan">
      <formula>"n"</formula>
    </cfRule>
  </conditionalFormatting>
  <conditionalFormatting sqref="F9:H9 J9:L9">
    <cfRule type="cellIs" dxfId="170" priority="67" operator="greaterThan">
      <formula>"n"</formula>
    </cfRule>
    <cfRule type="cellIs" dxfId="169" priority="68" operator="greaterThan">
      <formula>"b"</formula>
    </cfRule>
    <cfRule type="cellIs" dxfId="168" priority="69" operator="greaterThan">
      <formula>0</formula>
    </cfRule>
  </conditionalFormatting>
  <conditionalFormatting sqref="F10:H10 J10:L10">
    <cfRule type="cellIs" dxfId="167" priority="64" operator="greaterThan">
      <formula>"n"</formula>
    </cfRule>
    <cfRule type="cellIs" dxfId="166" priority="65" operator="greaterThan">
      <formula>"b"</formula>
    </cfRule>
    <cfRule type="cellIs" dxfId="165" priority="66" operator="greaterThan">
      <formula>0</formula>
    </cfRule>
  </conditionalFormatting>
  <conditionalFormatting sqref="F15:H15 J15:L15">
    <cfRule type="cellIs" dxfId="164" priority="46" operator="greaterThan">
      <formula>"n"</formula>
    </cfRule>
    <cfRule type="cellIs" dxfId="163" priority="47" operator="greaterThan">
      <formula>"b"</formula>
    </cfRule>
    <cfRule type="cellIs" dxfId="162" priority="48" operator="greaterThan">
      <formula>0</formula>
    </cfRule>
  </conditionalFormatting>
  <conditionalFormatting sqref="F11:H11 J11:L11">
    <cfRule type="cellIs" dxfId="161" priority="61" operator="greaterThan">
      <formula>"n"</formula>
    </cfRule>
    <cfRule type="cellIs" dxfId="160" priority="62" operator="greaterThan">
      <formula>"b"</formula>
    </cfRule>
    <cfRule type="cellIs" dxfId="159" priority="63" operator="greaterThan">
      <formula>0</formula>
    </cfRule>
  </conditionalFormatting>
  <conditionalFormatting sqref="F12:H12 J12:L12">
    <cfRule type="cellIs" dxfId="158" priority="58" operator="greaterThan">
      <formula>"n"</formula>
    </cfRule>
    <cfRule type="cellIs" dxfId="157" priority="59" operator="greaterThan">
      <formula>"b"</formula>
    </cfRule>
    <cfRule type="cellIs" dxfId="156" priority="60" operator="greaterThan">
      <formula>0</formula>
    </cfRule>
  </conditionalFormatting>
  <conditionalFormatting sqref="F16:H16 J16:L16">
    <cfRule type="cellIs" dxfId="155" priority="55" operator="greaterThan">
      <formula>"n"</formula>
    </cfRule>
    <cfRule type="cellIs" dxfId="154" priority="56" operator="greaterThan">
      <formula>"b"</formula>
    </cfRule>
    <cfRule type="cellIs" dxfId="153" priority="57" operator="greaterThan">
      <formula>0</formula>
    </cfRule>
  </conditionalFormatting>
  <conditionalFormatting sqref="J14:L14 F14:H14">
    <cfRule type="cellIs" dxfId="152" priority="52" operator="greaterThan">
      <formula>"n"</formula>
    </cfRule>
    <cfRule type="cellIs" dxfId="151" priority="53" operator="greaterThan">
      <formula>"b"</formula>
    </cfRule>
    <cfRule type="cellIs" dxfId="150" priority="54" operator="greaterThan">
      <formula>0</formula>
    </cfRule>
  </conditionalFormatting>
  <conditionalFormatting sqref="F13:H13 J13:L13">
    <cfRule type="cellIs" dxfId="149" priority="49" operator="greaterThan">
      <formula>"n"</formula>
    </cfRule>
    <cfRule type="cellIs" dxfId="148" priority="50" operator="greaterThan">
      <formula>"b"</formula>
    </cfRule>
    <cfRule type="cellIs" dxfId="147" priority="51" operator="greaterThan">
      <formula>0</formula>
    </cfRule>
  </conditionalFormatting>
  <conditionalFormatting sqref="F20:H20 J20:L20">
    <cfRule type="cellIs" dxfId="146" priority="37" operator="greaterThan">
      <formula>"n"</formula>
    </cfRule>
    <cfRule type="cellIs" dxfId="145" priority="38" operator="greaterThan">
      <formula>"b"</formula>
    </cfRule>
    <cfRule type="cellIs" dxfId="144" priority="39" operator="greaterThan">
      <formula>0</formula>
    </cfRule>
  </conditionalFormatting>
  <conditionalFormatting sqref="F18:H18 J18:L18">
    <cfRule type="cellIs" dxfId="143" priority="43" operator="greaterThan">
      <formula>"n"</formula>
    </cfRule>
    <cfRule type="cellIs" dxfId="142" priority="44" operator="greaterThan">
      <formula>"b"</formula>
    </cfRule>
    <cfRule type="cellIs" dxfId="141" priority="45" operator="greaterThan">
      <formula>0</formula>
    </cfRule>
  </conditionalFormatting>
  <conditionalFormatting sqref="F19:H19 J19:L19">
    <cfRule type="cellIs" dxfId="140" priority="40" operator="greaterThan">
      <formula>"n"</formula>
    </cfRule>
    <cfRule type="cellIs" dxfId="139" priority="41" operator="greaterThan">
      <formula>"b"</formula>
    </cfRule>
    <cfRule type="cellIs" dxfId="138" priority="42" operator="greaterThan">
      <formula>0</formula>
    </cfRule>
  </conditionalFormatting>
  <conditionalFormatting sqref="F23:H23 J23:L23">
    <cfRule type="cellIs" dxfId="137" priority="31" operator="greaterThan">
      <formula>"n"</formula>
    </cfRule>
    <cfRule type="cellIs" dxfId="136" priority="32" operator="greaterThan">
      <formula>"b"</formula>
    </cfRule>
    <cfRule type="cellIs" dxfId="135" priority="33" operator="greaterThan">
      <formula>0</formula>
    </cfRule>
  </conditionalFormatting>
  <conditionalFormatting sqref="F24:H24 J24:L24">
    <cfRule type="cellIs" dxfId="134" priority="28" operator="greaterThan">
      <formula>"n"</formula>
    </cfRule>
    <cfRule type="cellIs" dxfId="133" priority="29" operator="greaterThan">
      <formula>"b"</formula>
    </cfRule>
    <cfRule type="cellIs" dxfId="132" priority="30" operator="greaterThan">
      <formula>0</formula>
    </cfRule>
  </conditionalFormatting>
  <conditionalFormatting sqref="F25:H25 J25:L25">
    <cfRule type="cellIs" dxfId="131" priority="25" operator="greaterThan">
      <formula>"n"</formula>
    </cfRule>
    <cfRule type="cellIs" dxfId="130" priority="26" operator="greaterThan">
      <formula>"b"</formula>
    </cfRule>
    <cfRule type="cellIs" dxfId="129" priority="27" operator="greaterThan">
      <formula>0</formula>
    </cfRule>
  </conditionalFormatting>
  <conditionalFormatting sqref="F26:H26 J26:L26">
    <cfRule type="cellIs" dxfId="128" priority="24" operator="greaterThan">
      <formula>0</formula>
    </cfRule>
  </conditionalFormatting>
  <conditionalFormatting sqref="F26:H26 J26:L26">
    <cfRule type="cellIs" dxfId="127" priority="23" operator="greaterThan">
      <formula>"b"</formula>
    </cfRule>
  </conditionalFormatting>
  <conditionalFormatting sqref="F26:H26 J26:L26">
    <cfRule type="cellIs" dxfId="126" priority="22" operator="greaterThan">
      <formula>"n"</formula>
    </cfRule>
  </conditionalFormatting>
  <conditionalFormatting sqref="F27:H27 J27:L27">
    <cfRule type="cellIs" dxfId="125" priority="19" operator="greaterThan">
      <formula>"n"</formula>
    </cfRule>
    <cfRule type="cellIs" dxfId="124" priority="20" operator="greaterThan">
      <formula>"b"</formula>
    </cfRule>
    <cfRule type="cellIs" dxfId="123" priority="21" operator="greaterThan">
      <formula>0</formula>
    </cfRule>
  </conditionalFormatting>
  <conditionalFormatting sqref="F28:H28 J28:L28">
    <cfRule type="cellIs" dxfId="122" priority="18" operator="greaterThan">
      <formula>0</formula>
    </cfRule>
  </conditionalFormatting>
  <conditionalFormatting sqref="F28:H28 J28:L28">
    <cfRule type="cellIs" dxfId="121" priority="17" operator="greaterThan">
      <formula>"b"</formula>
    </cfRule>
  </conditionalFormatting>
  <conditionalFormatting sqref="F28:H28 J28:L28">
    <cfRule type="cellIs" dxfId="120" priority="16" operator="greaterThan">
      <formula>"n"</formula>
    </cfRule>
  </conditionalFormatting>
  <conditionalFormatting sqref="F29:H29 J29:L29">
    <cfRule type="cellIs" dxfId="119" priority="13" operator="greaterThan">
      <formula>"n"</formula>
    </cfRule>
    <cfRule type="cellIs" dxfId="118" priority="14" operator="greaterThan">
      <formula>"b"</formula>
    </cfRule>
    <cfRule type="cellIs" dxfId="117" priority="15" operator="greaterThan">
      <formula>0</formula>
    </cfRule>
  </conditionalFormatting>
  <conditionalFormatting sqref="F31:H31 J31:L31">
    <cfRule type="cellIs" dxfId="116" priority="10" operator="greaterThan">
      <formula>"n"</formula>
    </cfRule>
    <cfRule type="cellIs" dxfId="115" priority="11" operator="greaterThan">
      <formula>"b"</formula>
    </cfRule>
    <cfRule type="cellIs" dxfId="114" priority="12" operator="greaterThan">
      <formula>0</formula>
    </cfRule>
  </conditionalFormatting>
  <conditionalFormatting sqref="F32:H32 J32:L32">
    <cfRule type="cellIs" dxfId="113" priority="9" operator="greaterThan">
      <formula>0</formula>
    </cfRule>
  </conditionalFormatting>
  <conditionalFormatting sqref="F32:H32 J32:L32">
    <cfRule type="cellIs" dxfId="112" priority="8" operator="greaterThan">
      <formula>"b"</formula>
    </cfRule>
  </conditionalFormatting>
  <conditionalFormatting sqref="F32:H32 J32:L32">
    <cfRule type="cellIs" dxfId="111" priority="7" operator="greaterThan">
      <formula>"n"</formula>
    </cfRule>
  </conditionalFormatting>
  <conditionalFormatting sqref="F33:H33 J33:L33">
    <cfRule type="cellIs" dxfId="110" priority="6" operator="greaterThan">
      <formula>0</formula>
    </cfRule>
  </conditionalFormatting>
  <conditionalFormatting sqref="F33:H33 J33:L33">
    <cfRule type="cellIs" dxfId="109" priority="5" operator="greaterThan">
      <formula>"b"</formula>
    </cfRule>
  </conditionalFormatting>
  <conditionalFormatting sqref="F33:H33 J33:L33">
    <cfRule type="cellIs" dxfId="108" priority="4" operator="greaterThan">
      <formula>"n"</formula>
    </cfRule>
  </conditionalFormatting>
  <conditionalFormatting sqref="F22:H22 J22:L22">
    <cfRule type="cellIs" dxfId="107" priority="1" operator="greaterThan">
      <formula>"n"</formula>
    </cfRule>
    <cfRule type="cellIs" dxfId="106" priority="2" operator="greaterThan">
      <formula>"b"</formula>
    </cfRule>
    <cfRule type="cellIs" dxfId="105" priority="3" operator="greaterThan">
      <formula>0</formula>
    </cfRule>
  </conditionalFormatting>
  <dataValidations count="1">
    <dataValidation type="whole" allowBlank="1" sqref="F11:H11 F15:H15 F18:H21 F23:H23 F25:H25 F30:H30 F32:H47">
      <formula1>0</formula1>
      <formula2>999</formula2>
    </dataValidation>
  </dataValidations>
  <pageMargins left="0.78740157480314965" right="0.39370078740157483" top="0" bottom="0" header="0" footer="0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5"/>
  <sheetViews>
    <sheetView workbookViewId="0">
      <selection activeCell="P14" sqref="P14"/>
    </sheetView>
  </sheetViews>
  <sheetFormatPr defaultColWidth="11.42578125" defaultRowHeight="12.75"/>
  <cols>
    <col min="1" max="1" width="3.28515625" style="3" customWidth="1"/>
    <col min="2" max="2" width="26.5703125" customWidth="1"/>
    <col min="3" max="3" width="12.85546875" style="3" customWidth="1"/>
    <col min="4" max="4" width="10.7109375" style="4" customWidth="1"/>
    <col min="5" max="5" width="6.140625" style="5" customWidth="1"/>
    <col min="6" max="8" width="4.7109375" style="3" customWidth="1"/>
    <col min="9" max="9" width="5.7109375" style="3" customWidth="1"/>
    <col min="10" max="12" width="4.7109375" style="3" customWidth="1"/>
    <col min="13" max="13" width="5.7109375" style="3" customWidth="1"/>
    <col min="14" max="14" width="7.7109375" style="3" customWidth="1"/>
    <col min="15" max="15" width="6.7109375" style="3" customWidth="1"/>
    <col min="16" max="16" width="12.7109375" style="3" customWidth="1"/>
    <col min="17" max="17" width="20.7109375" style="6" customWidth="1"/>
    <col min="18" max="18" width="14" style="5" customWidth="1"/>
  </cols>
  <sheetData>
    <row r="1" spans="1:18" ht="60" customHeight="1">
      <c r="A1" s="168" t="s">
        <v>20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2"/>
    </row>
    <row r="2" spans="1:18" ht="27" customHeight="1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2"/>
    </row>
    <row r="3" spans="1:18" ht="18" customHeight="1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2"/>
    </row>
    <row r="4" spans="1:18" ht="16.5" customHeight="1"/>
    <row r="5" spans="1:18" ht="19.5" customHeight="1">
      <c r="A5" s="173" t="s">
        <v>1</v>
      </c>
      <c r="B5" s="173"/>
      <c r="C5" s="173"/>
      <c r="D5" s="7"/>
      <c r="E5" s="8"/>
      <c r="F5" s="173" t="s">
        <v>2</v>
      </c>
      <c r="G5" s="173"/>
      <c r="H5" s="173"/>
      <c r="I5" s="9"/>
      <c r="J5" s="174" t="s">
        <v>79</v>
      </c>
      <c r="K5" s="175"/>
      <c r="L5" s="175"/>
      <c r="M5" s="9"/>
      <c r="N5" s="9"/>
      <c r="O5" s="9"/>
      <c r="P5" s="10" t="s">
        <v>78</v>
      </c>
      <c r="R5" s="11"/>
    </row>
    <row r="6" spans="1:18" ht="22.5" customHeight="1">
      <c r="A6" s="156" t="s">
        <v>3</v>
      </c>
      <c r="B6" s="156"/>
      <c r="C6" s="156"/>
      <c r="D6" s="12"/>
      <c r="E6" s="13"/>
      <c r="F6" s="157" t="s">
        <v>4</v>
      </c>
      <c r="G6" s="157"/>
      <c r="H6" s="157"/>
      <c r="I6" s="9"/>
      <c r="J6" s="158" t="s">
        <v>5</v>
      </c>
      <c r="K6" s="158"/>
      <c r="L6" s="159"/>
      <c r="M6" s="14"/>
      <c r="N6" s="9"/>
      <c r="O6" s="9"/>
      <c r="P6" s="15" t="s">
        <v>6</v>
      </c>
      <c r="R6" s="16"/>
    </row>
    <row r="7" spans="1:18" ht="15" customHeight="1">
      <c r="A7" s="160" t="s">
        <v>7</v>
      </c>
      <c r="B7" s="161" t="s">
        <v>8</v>
      </c>
      <c r="C7" s="160" t="s">
        <v>9</v>
      </c>
      <c r="D7" s="162" t="s">
        <v>4</v>
      </c>
      <c r="E7" s="164" t="s">
        <v>10</v>
      </c>
      <c r="F7" s="165" t="s">
        <v>11</v>
      </c>
      <c r="G7" s="166"/>
      <c r="H7" s="166"/>
      <c r="I7" s="167"/>
      <c r="J7" s="165" t="s">
        <v>12</v>
      </c>
      <c r="K7" s="166"/>
      <c r="L7" s="166"/>
      <c r="M7" s="167"/>
      <c r="N7" s="149" t="s">
        <v>13</v>
      </c>
      <c r="O7" s="150" t="s">
        <v>14</v>
      </c>
      <c r="P7" s="152" t="s">
        <v>15</v>
      </c>
      <c r="Q7" s="154" t="s">
        <v>16</v>
      </c>
      <c r="R7"/>
    </row>
    <row r="8" spans="1:18" s="20" customFormat="1" ht="15" customHeight="1">
      <c r="A8" s="160"/>
      <c r="B8" s="161"/>
      <c r="C8" s="160"/>
      <c r="D8" s="163"/>
      <c r="E8" s="164"/>
      <c r="F8" s="17">
        <v>1</v>
      </c>
      <c r="G8" s="18">
        <v>2</v>
      </c>
      <c r="H8" s="18">
        <v>3</v>
      </c>
      <c r="I8" s="19" t="s">
        <v>17</v>
      </c>
      <c r="J8" s="17">
        <v>1</v>
      </c>
      <c r="K8" s="18">
        <v>2</v>
      </c>
      <c r="L8" s="18">
        <v>3</v>
      </c>
      <c r="M8" s="19" t="s">
        <v>17</v>
      </c>
      <c r="N8" s="149"/>
      <c r="O8" s="151"/>
      <c r="P8" s="153"/>
      <c r="Q8" s="155"/>
    </row>
    <row r="9" spans="1:18" ht="15" customHeight="1">
      <c r="A9" s="21"/>
      <c r="B9" s="69" t="s">
        <v>69</v>
      </c>
      <c r="C9" s="22"/>
      <c r="D9" s="23"/>
      <c r="E9" s="24"/>
      <c r="F9" s="25"/>
      <c r="G9" s="26"/>
      <c r="H9" s="26"/>
      <c r="I9" s="27"/>
      <c r="J9" s="28"/>
      <c r="K9" s="29"/>
      <c r="L9" s="29"/>
      <c r="M9" s="30"/>
      <c r="N9" s="31"/>
      <c r="O9" s="32"/>
      <c r="P9" s="33"/>
      <c r="Q9" s="34"/>
      <c r="R9"/>
    </row>
    <row r="10" spans="1:18" ht="15" customHeight="1">
      <c r="A10" s="35">
        <v>1</v>
      </c>
      <c r="B10" s="36" t="s">
        <v>70</v>
      </c>
      <c r="C10" s="37" t="s">
        <v>30</v>
      </c>
      <c r="D10" s="38" t="s">
        <v>28</v>
      </c>
      <c r="E10" s="39">
        <v>51.65</v>
      </c>
      <c r="F10" s="70">
        <v>42</v>
      </c>
      <c r="G10" s="48">
        <v>46</v>
      </c>
      <c r="H10" s="48" t="s">
        <v>71</v>
      </c>
      <c r="I10" s="27">
        <f t="shared" ref="I10" si="0">MAX(F10:H10)</f>
        <v>46</v>
      </c>
      <c r="J10" s="28">
        <v>52</v>
      </c>
      <c r="K10" s="29">
        <v>57</v>
      </c>
      <c r="L10" s="29">
        <v>64</v>
      </c>
      <c r="M10" s="30">
        <f t="shared" ref="M10" si="1">MAX(J10:L10)</f>
        <v>64</v>
      </c>
      <c r="N10" s="31">
        <f t="shared" ref="N10" si="2">SUM(I10,M10)</f>
        <v>110</v>
      </c>
      <c r="O10" s="32">
        <v>28</v>
      </c>
      <c r="P10" s="33">
        <f>IF(ISERROR(N10*10^(0.783497476*(LOG10(E10/153.655))^2)),"",N10*10^(0.783497476*(LOG10(E10/153.655))^2))</f>
        <v>164.83030058038636</v>
      </c>
      <c r="Q10" s="40" t="s">
        <v>34</v>
      </c>
      <c r="R10"/>
    </row>
    <row r="11" spans="1:18" ht="15" customHeight="1">
      <c r="A11" s="21"/>
      <c r="B11" s="41"/>
      <c r="C11" s="22"/>
      <c r="D11" s="23"/>
      <c r="E11" s="39"/>
      <c r="F11" s="28"/>
      <c r="G11" s="29"/>
      <c r="H11" s="29"/>
      <c r="I11" s="27"/>
      <c r="J11" s="28"/>
      <c r="K11" s="29"/>
      <c r="L11" s="29"/>
      <c r="M11" s="30"/>
      <c r="N11" s="31"/>
      <c r="O11" s="32"/>
      <c r="P11" s="33"/>
      <c r="Q11" s="42"/>
      <c r="R11"/>
    </row>
    <row r="12" spans="1:18" ht="15" customHeight="1">
      <c r="A12" s="21"/>
      <c r="B12" s="71" t="s">
        <v>73</v>
      </c>
      <c r="C12" s="43"/>
      <c r="D12" s="44"/>
      <c r="E12" s="24"/>
      <c r="F12" s="45"/>
      <c r="G12" s="29"/>
      <c r="H12" s="29"/>
      <c r="I12" s="27"/>
      <c r="J12" s="28"/>
      <c r="K12" s="29"/>
      <c r="L12" s="29"/>
      <c r="M12" s="30"/>
      <c r="N12" s="31"/>
      <c r="O12" s="32"/>
      <c r="P12" s="33"/>
      <c r="Q12" s="34"/>
    </row>
    <row r="13" spans="1:18" ht="15" customHeight="1">
      <c r="A13" s="35">
        <v>1</v>
      </c>
      <c r="B13" s="36" t="s">
        <v>74</v>
      </c>
      <c r="C13" s="37" t="s">
        <v>58</v>
      </c>
      <c r="D13" s="72" t="s">
        <v>59</v>
      </c>
      <c r="E13" s="39">
        <v>73.3</v>
      </c>
      <c r="F13" s="70">
        <v>70</v>
      </c>
      <c r="G13" s="48">
        <v>75</v>
      </c>
      <c r="H13" s="48" t="s">
        <v>75</v>
      </c>
      <c r="I13" s="27">
        <f>MAX(F13:H13)</f>
        <v>75</v>
      </c>
      <c r="J13" s="28">
        <v>80</v>
      </c>
      <c r="K13" s="29">
        <v>85</v>
      </c>
      <c r="L13" s="29" t="s">
        <v>75</v>
      </c>
      <c r="M13" s="30">
        <f>MAX(J13:L13)</f>
        <v>85</v>
      </c>
      <c r="N13" s="31">
        <f>SUM(I13,M13)</f>
        <v>160</v>
      </c>
      <c r="O13" s="32">
        <v>28</v>
      </c>
      <c r="P13" s="33">
        <f>IF(ISERROR(N13*10^(0.783497476*(LOG10(E13/153.655))^2)),"",N13*10^(0.783497476*(LOG10(E13/153.655))^2))</f>
        <v>192.78586631194662</v>
      </c>
      <c r="Q13" s="40" t="s">
        <v>60</v>
      </c>
    </row>
    <row r="14" spans="1:18" ht="15" customHeight="1">
      <c r="A14" s="21">
        <v>2</v>
      </c>
      <c r="B14" s="41" t="s">
        <v>46</v>
      </c>
      <c r="C14" s="22" t="s">
        <v>27</v>
      </c>
      <c r="D14" s="73" t="s">
        <v>21</v>
      </c>
      <c r="E14" s="57">
        <v>72.650000000000006</v>
      </c>
      <c r="F14" s="47">
        <v>58</v>
      </c>
      <c r="G14" s="48">
        <v>61</v>
      </c>
      <c r="H14" s="48">
        <v>63</v>
      </c>
      <c r="I14" s="27">
        <f t="shared" ref="I14" si="3">MAX(F14:H14)</f>
        <v>63</v>
      </c>
      <c r="J14" s="28">
        <v>70</v>
      </c>
      <c r="K14" s="29">
        <v>74</v>
      </c>
      <c r="L14" s="29" t="s">
        <v>76</v>
      </c>
      <c r="M14" s="30">
        <f t="shared" ref="M14" si="4">MAX(J14:L14)</f>
        <v>74</v>
      </c>
      <c r="N14" s="31">
        <f t="shared" ref="N14" si="5">SUM(I14,M14)</f>
        <v>137</v>
      </c>
      <c r="O14" s="32">
        <v>25</v>
      </c>
      <c r="P14" s="33">
        <f t="shared" ref="P14" si="6">IF(ISERROR(N14*10^(0.75194503*(LOG10(E14/175.508))^2)),"",N14*10^(0.75194503*(LOG10(E14/175.508))^2))</f>
        <v>176.6273454261835</v>
      </c>
      <c r="Q14" s="58" t="s">
        <v>33</v>
      </c>
    </row>
    <row r="15" spans="1:18" ht="15" hidden="1" customHeight="1">
      <c r="A15" s="51"/>
      <c r="B15" s="36"/>
      <c r="C15" s="52"/>
      <c r="D15" s="38"/>
      <c r="E15" s="49"/>
      <c r="F15" s="50"/>
      <c r="G15" s="29"/>
      <c r="H15" s="29"/>
      <c r="I15" s="27"/>
      <c r="J15" s="28"/>
      <c r="K15" s="29"/>
      <c r="L15" s="29"/>
      <c r="M15" s="30"/>
      <c r="N15" s="31"/>
      <c r="O15" s="32"/>
      <c r="P15" s="33"/>
      <c r="Q15" s="36"/>
    </row>
  </sheetData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F9:H9 J9:L9 J11:L12 F11:H12 F15:H15 J15:L15">
    <cfRule type="cellIs" dxfId="104" priority="23" stopIfTrue="1" operator="greaterThan">
      <formula>"n"</formula>
    </cfRule>
  </conditionalFormatting>
  <conditionalFormatting sqref="F10:H10 J10:L10">
    <cfRule type="cellIs" dxfId="103" priority="9" operator="greaterThan">
      <formula>0</formula>
    </cfRule>
  </conditionalFormatting>
  <conditionalFormatting sqref="F10:H10 J10:L10">
    <cfRule type="cellIs" dxfId="102" priority="8" operator="greaterThan">
      <formula>"b"</formula>
    </cfRule>
  </conditionalFormatting>
  <conditionalFormatting sqref="F10:H10 J10:L10">
    <cfRule type="cellIs" dxfId="101" priority="7" operator="greaterThan">
      <formula>"n"</formula>
    </cfRule>
  </conditionalFormatting>
  <conditionalFormatting sqref="F13:H13 J13:L13">
    <cfRule type="cellIs" dxfId="100" priority="4" operator="greaterThan">
      <formula>"n"</formula>
    </cfRule>
    <cfRule type="cellIs" dxfId="99" priority="5" operator="greaterThan">
      <formula>"b"</formula>
    </cfRule>
    <cfRule type="cellIs" dxfId="98" priority="6" operator="greaterThan">
      <formula>0</formula>
    </cfRule>
  </conditionalFormatting>
  <conditionalFormatting sqref="F14:H14 J14:L14">
    <cfRule type="cellIs" dxfId="97" priority="1" operator="greaterThan">
      <formula>"n"</formula>
    </cfRule>
    <cfRule type="cellIs" dxfId="96" priority="2" operator="greaterThan">
      <formula>"b"</formula>
    </cfRule>
    <cfRule type="cellIs" dxfId="95" priority="3" operator="greaterThan">
      <formula>0</formula>
    </cfRule>
  </conditionalFormatting>
  <dataValidations count="1">
    <dataValidation type="whole" allowBlank="1" sqref="F11:H12">
      <formula1>0</formula1>
      <formula2>999</formula2>
    </dataValidation>
  </dataValidations>
  <pageMargins left="0.78740157480314965" right="0.39370078740157483" top="0" bottom="0" header="0" footer="0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37"/>
  <sheetViews>
    <sheetView tabSelected="1" workbookViewId="0">
      <selection activeCell="A7" sqref="A7:A8"/>
    </sheetView>
  </sheetViews>
  <sheetFormatPr defaultColWidth="11.42578125" defaultRowHeight="12.75"/>
  <cols>
    <col min="1" max="1" width="3.28515625" style="3" customWidth="1"/>
    <col min="2" max="2" width="26.5703125" customWidth="1"/>
    <col min="3" max="3" width="12.85546875" style="3" customWidth="1"/>
    <col min="4" max="4" width="10.7109375" style="4" customWidth="1"/>
    <col min="5" max="5" width="6.140625" style="5" customWidth="1"/>
    <col min="6" max="8" width="4.7109375" style="3" customWidth="1"/>
    <col min="9" max="9" width="5.7109375" style="3" customWidth="1"/>
    <col min="10" max="12" width="4.7109375" style="3" customWidth="1"/>
    <col min="13" max="13" width="5.7109375" style="3" customWidth="1"/>
    <col min="14" max="14" width="7.7109375" style="3" customWidth="1"/>
    <col min="15" max="15" width="6.7109375" style="3" hidden="1" customWidth="1"/>
    <col min="16" max="16" width="12.7109375" style="3" customWidth="1"/>
    <col min="17" max="17" width="20.7109375" style="6" customWidth="1"/>
    <col min="18" max="18" width="14" style="5" customWidth="1"/>
  </cols>
  <sheetData>
    <row r="1" spans="1:18" ht="60" customHeight="1">
      <c r="A1" s="168" t="s">
        <v>20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2"/>
    </row>
    <row r="2" spans="1:18" ht="27" customHeight="1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2"/>
    </row>
    <row r="3" spans="1:18" ht="18" customHeight="1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2"/>
    </row>
    <row r="4" spans="1:18" ht="16.5" customHeight="1"/>
    <row r="5" spans="1:18" ht="19.5" customHeight="1">
      <c r="A5" s="173" t="s">
        <v>1</v>
      </c>
      <c r="B5" s="173"/>
      <c r="C5" s="173"/>
      <c r="D5" s="7"/>
      <c r="E5" s="8"/>
      <c r="F5" s="173" t="s">
        <v>2</v>
      </c>
      <c r="G5" s="173"/>
      <c r="H5" s="173"/>
      <c r="I5" s="9"/>
      <c r="J5" s="174" t="s">
        <v>180</v>
      </c>
      <c r="K5" s="175"/>
      <c r="L5" s="175"/>
      <c r="M5" s="9"/>
      <c r="N5" s="9"/>
      <c r="O5" s="9"/>
      <c r="P5" s="10" t="s">
        <v>131</v>
      </c>
      <c r="R5" s="11"/>
    </row>
    <row r="6" spans="1:18" ht="22.5" customHeight="1">
      <c r="A6" s="156" t="s">
        <v>3</v>
      </c>
      <c r="B6" s="156"/>
      <c r="C6" s="156"/>
      <c r="D6" s="12"/>
      <c r="E6" s="13"/>
      <c r="F6" s="157" t="s">
        <v>4</v>
      </c>
      <c r="G6" s="157"/>
      <c r="H6" s="157"/>
      <c r="I6" s="9"/>
      <c r="J6" s="158" t="s">
        <v>5</v>
      </c>
      <c r="K6" s="158"/>
      <c r="L6" s="159"/>
      <c r="M6" s="14"/>
      <c r="N6" s="9"/>
      <c r="O6" s="9"/>
      <c r="P6" s="15" t="s">
        <v>6</v>
      </c>
      <c r="R6" s="16"/>
    </row>
    <row r="7" spans="1:18" ht="15" customHeight="1">
      <c r="A7" s="160" t="s">
        <v>7</v>
      </c>
      <c r="B7" s="161" t="s">
        <v>8</v>
      </c>
      <c r="C7" s="160" t="s">
        <v>9</v>
      </c>
      <c r="D7" s="162" t="s">
        <v>134</v>
      </c>
      <c r="E7" s="164" t="s">
        <v>10</v>
      </c>
      <c r="F7" s="165" t="s">
        <v>11</v>
      </c>
      <c r="G7" s="166"/>
      <c r="H7" s="166"/>
      <c r="I7" s="167"/>
      <c r="J7" s="165" t="s">
        <v>12</v>
      </c>
      <c r="K7" s="166"/>
      <c r="L7" s="166"/>
      <c r="M7" s="167"/>
      <c r="N7" s="149" t="s">
        <v>13</v>
      </c>
      <c r="O7" s="150" t="s">
        <v>14</v>
      </c>
      <c r="P7" s="152" t="s">
        <v>15</v>
      </c>
      <c r="Q7" s="154" t="s">
        <v>16</v>
      </c>
      <c r="R7"/>
    </row>
    <row r="8" spans="1:18" s="20" customFormat="1" ht="15" customHeight="1">
      <c r="A8" s="160"/>
      <c r="B8" s="161"/>
      <c r="C8" s="160"/>
      <c r="D8" s="163"/>
      <c r="E8" s="164"/>
      <c r="F8" s="17">
        <v>1</v>
      </c>
      <c r="G8" s="18">
        <v>2</v>
      </c>
      <c r="H8" s="18">
        <v>3</v>
      </c>
      <c r="I8" s="19" t="s">
        <v>17</v>
      </c>
      <c r="J8" s="17">
        <v>1</v>
      </c>
      <c r="K8" s="18">
        <v>2</v>
      </c>
      <c r="L8" s="18">
        <v>3</v>
      </c>
      <c r="M8" s="19" t="s">
        <v>17</v>
      </c>
      <c r="N8" s="149"/>
      <c r="O8" s="151"/>
      <c r="P8" s="153"/>
      <c r="Q8" s="155"/>
    </row>
    <row r="9" spans="1:18" ht="15" customHeight="1">
      <c r="A9" s="35"/>
      <c r="B9" s="114" t="s">
        <v>132</v>
      </c>
      <c r="C9" s="66"/>
      <c r="D9" s="18"/>
      <c r="E9" s="142"/>
      <c r="F9" s="91"/>
      <c r="G9" s="60"/>
      <c r="H9" s="68"/>
      <c r="I9" s="27">
        <f t="shared" ref="I9:I16" si="0">MAX(F9:H9)</f>
        <v>0</v>
      </c>
      <c r="J9" s="28"/>
      <c r="K9" s="29"/>
      <c r="L9" s="29"/>
      <c r="M9" s="30">
        <f t="shared" ref="M9:M16" si="1">MAX(J9:L9)</f>
        <v>0</v>
      </c>
      <c r="N9" s="31">
        <f t="shared" ref="N9:N16" si="2">SUM(I9,M9)</f>
        <v>0</v>
      </c>
      <c r="O9" s="32"/>
      <c r="P9" s="33" t="str">
        <f t="shared" ref="P9:P16" si="3">IF(ISERROR(N9*10^(0.75194503*(LOG10(E9/175.508))^2)),"",N9*10^(0.75194503*(LOG10(E9/175.508))^2))</f>
        <v/>
      </c>
      <c r="Q9" s="58"/>
    </row>
    <row r="10" spans="1:18" ht="15" customHeight="1">
      <c r="A10" s="21">
        <v>1</v>
      </c>
      <c r="B10" s="53" t="s">
        <v>130</v>
      </c>
      <c r="C10" s="54" t="s">
        <v>133</v>
      </c>
      <c r="D10" s="55" t="s">
        <v>21</v>
      </c>
      <c r="E10" s="143">
        <v>60.3</v>
      </c>
      <c r="F10" s="28">
        <v>45</v>
      </c>
      <c r="G10" s="29">
        <v>50</v>
      </c>
      <c r="H10" s="29">
        <v>52</v>
      </c>
      <c r="I10" s="27">
        <f t="shared" ref="I10" si="4">MAX(F10:H10)</f>
        <v>52</v>
      </c>
      <c r="J10" s="28">
        <v>55</v>
      </c>
      <c r="K10" s="29">
        <v>50</v>
      </c>
      <c r="L10" s="29">
        <v>52</v>
      </c>
      <c r="M10" s="30">
        <f t="shared" ref="M10" si="5">MAX(J10:L10)</f>
        <v>55</v>
      </c>
      <c r="N10" s="31">
        <f t="shared" ref="N10" si="6">SUM(I10,M10)</f>
        <v>107</v>
      </c>
      <c r="O10" s="32"/>
      <c r="P10" s="33">
        <f t="shared" ref="P10" si="7">IF(ISERROR(N10*10^(0.75194503*(LOG10(E10/175.508))^2)),"",N10*10^(0.75194503*(LOG10(E10/175.508))^2))</f>
        <v>155.33177446229917</v>
      </c>
      <c r="Q10" s="58" t="s">
        <v>31</v>
      </c>
    </row>
    <row r="11" spans="1:18" ht="15" customHeight="1">
      <c r="A11" s="35"/>
      <c r="B11" s="65"/>
      <c r="C11" s="66"/>
      <c r="D11" s="18"/>
      <c r="E11" s="142"/>
      <c r="F11" s="28"/>
      <c r="G11" s="29"/>
      <c r="H11" s="29"/>
      <c r="I11" s="27">
        <f t="shared" si="0"/>
        <v>0</v>
      </c>
      <c r="J11" s="28"/>
      <c r="K11" s="29"/>
      <c r="L11" s="29"/>
      <c r="M11" s="30">
        <f t="shared" si="1"/>
        <v>0</v>
      </c>
      <c r="N11" s="31">
        <f t="shared" si="2"/>
        <v>0</v>
      </c>
      <c r="O11" s="32"/>
      <c r="P11" s="33" t="str">
        <f t="shared" si="3"/>
        <v/>
      </c>
      <c r="Q11" s="58"/>
    </row>
    <row r="12" spans="1:18" ht="15" customHeight="1">
      <c r="A12" s="21"/>
      <c r="B12" s="115" t="s">
        <v>127</v>
      </c>
      <c r="C12" s="37"/>
      <c r="D12" s="38"/>
      <c r="E12" s="39"/>
      <c r="F12" s="28"/>
      <c r="G12" s="29"/>
      <c r="H12" s="29"/>
      <c r="I12" s="27">
        <f t="shared" si="0"/>
        <v>0</v>
      </c>
      <c r="J12" s="28"/>
      <c r="K12" s="29"/>
      <c r="L12" s="29"/>
      <c r="M12" s="30">
        <f t="shared" si="1"/>
        <v>0</v>
      </c>
      <c r="N12" s="31">
        <f t="shared" si="2"/>
        <v>0</v>
      </c>
      <c r="O12" s="32"/>
      <c r="P12" s="33" t="str">
        <f t="shared" si="3"/>
        <v/>
      </c>
      <c r="Q12" s="40"/>
    </row>
    <row r="13" spans="1:18" ht="15" customHeight="1">
      <c r="A13" s="35">
        <v>1</v>
      </c>
      <c r="B13" s="88" t="s">
        <v>43</v>
      </c>
      <c r="C13" s="93" t="s">
        <v>25</v>
      </c>
      <c r="D13" s="94" t="s">
        <v>21</v>
      </c>
      <c r="E13" s="95">
        <v>65.650000000000006</v>
      </c>
      <c r="F13" s="28">
        <v>75</v>
      </c>
      <c r="G13" s="29" t="s">
        <v>172</v>
      </c>
      <c r="H13" s="29">
        <v>80</v>
      </c>
      <c r="I13" s="27">
        <f>MAX(F13:H13)</f>
        <v>80</v>
      </c>
      <c r="J13" s="28">
        <v>90</v>
      </c>
      <c r="K13" s="29" t="s">
        <v>88</v>
      </c>
      <c r="L13" s="29" t="s">
        <v>75</v>
      </c>
      <c r="M13" s="30">
        <f>MAX(J13:L13)</f>
        <v>90</v>
      </c>
      <c r="N13" s="31">
        <f>SUM(I13,M13)</f>
        <v>170</v>
      </c>
      <c r="O13" s="32"/>
      <c r="P13" s="33">
        <f>IF(ISERROR(N13*10^(0.75194503*(LOG10(E13/175.508))^2)),"",N13*10^(0.75194503*(LOG10(E13/175.508))^2))</f>
        <v>233.12574853640632</v>
      </c>
      <c r="Q13" s="58" t="s">
        <v>31</v>
      </c>
    </row>
    <row r="14" spans="1:18" ht="15" customHeight="1">
      <c r="A14" s="21">
        <v>2</v>
      </c>
      <c r="B14" s="116" t="s">
        <v>135</v>
      </c>
      <c r="C14" s="37" t="s">
        <v>29</v>
      </c>
      <c r="D14" s="117" t="s">
        <v>136</v>
      </c>
      <c r="E14" s="144">
        <v>66.900000000000006</v>
      </c>
      <c r="F14" s="28">
        <v>65</v>
      </c>
      <c r="G14" s="29" t="s">
        <v>171</v>
      </c>
      <c r="H14" s="29">
        <v>70</v>
      </c>
      <c r="I14" s="27">
        <f>MAX(F14:H14)</f>
        <v>70</v>
      </c>
      <c r="J14" s="28">
        <v>85</v>
      </c>
      <c r="K14" s="29">
        <v>90</v>
      </c>
      <c r="L14" s="29" t="s">
        <v>75</v>
      </c>
      <c r="M14" s="30">
        <f>MAX(J14:L14)</f>
        <v>90</v>
      </c>
      <c r="N14" s="31">
        <f>SUM(I14,M14)</f>
        <v>160</v>
      </c>
      <c r="O14" s="32"/>
      <c r="P14" s="33">
        <f>IF(ISERROR(N14*10^(0.75194503*(LOG10(E14/175.508))^2)),"",N14*10^(0.75194503*(LOG10(E14/175.508))^2))</f>
        <v>216.79576963676601</v>
      </c>
      <c r="Q14" s="88" t="s">
        <v>126</v>
      </c>
    </row>
    <row r="15" spans="1:18" ht="15" customHeight="1">
      <c r="A15" s="35"/>
      <c r="B15" s="41"/>
      <c r="C15" s="22"/>
      <c r="D15" s="73"/>
      <c r="E15" s="24"/>
      <c r="F15" s="28"/>
      <c r="G15" s="29"/>
      <c r="H15" s="29"/>
      <c r="I15" s="27">
        <f>MAX(F15:H15)</f>
        <v>0</v>
      </c>
      <c r="J15" s="28"/>
      <c r="K15" s="29"/>
      <c r="L15" s="29"/>
      <c r="M15" s="30">
        <f>MAX(J15:L15)</f>
        <v>0</v>
      </c>
      <c r="N15" s="31">
        <f>SUM(I15,M15)</f>
        <v>0</v>
      </c>
      <c r="O15" s="32"/>
      <c r="P15" s="33" t="str">
        <f>IF(ISERROR(N15*10^(0.75194503*(LOG10(E15/175.508))^2)),"",N15*10^(0.75194503*(LOG10(E15/175.508))^2))</f>
        <v/>
      </c>
      <c r="Q15" s="34"/>
    </row>
    <row r="16" spans="1:18" ht="15" customHeight="1">
      <c r="A16" s="21"/>
      <c r="B16" s="134" t="s">
        <v>128</v>
      </c>
      <c r="C16" s="37"/>
      <c r="D16" s="38"/>
      <c r="E16" s="39"/>
      <c r="F16" s="28"/>
      <c r="G16" s="29"/>
      <c r="H16" s="29"/>
      <c r="I16" s="27">
        <f t="shared" si="0"/>
        <v>0</v>
      </c>
      <c r="J16" s="28"/>
      <c r="K16" s="29"/>
      <c r="L16" s="29"/>
      <c r="M16" s="30">
        <f t="shared" si="1"/>
        <v>0</v>
      </c>
      <c r="N16" s="31">
        <f t="shared" si="2"/>
        <v>0</v>
      </c>
      <c r="O16" s="32"/>
      <c r="P16" s="33" t="str">
        <f t="shared" si="3"/>
        <v/>
      </c>
      <c r="Q16" s="40"/>
    </row>
    <row r="17" spans="1:17" ht="15" customHeight="1">
      <c r="A17" s="35">
        <v>1</v>
      </c>
      <c r="B17" s="36" t="s">
        <v>139</v>
      </c>
      <c r="C17" s="37" t="s">
        <v>117</v>
      </c>
      <c r="D17" s="72" t="s">
        <v>59</v>
      </c>
      <c r="E17" s="143">
        <v>71.900000000000006</v>
      </c>
      <c r="F17" s="28" t="s">
        <v>175</v>
      </c>
      <c r="G17" s="29">
        <v>106</v>
      </c>
      <c r="H17" s="29" t="s">
        <v>176</v>
      </c>
      <c r="I17" s="27">
        <f t="shared" ref="I17:I23" si="8">MAX(F17:H17)</f>
        <v>106</v>
      </c>
      <c r="J17" s="28">
        <v>130</v>
      </c>
      <c r="K17" s="29" t="s">
        <v>177</v>
      </c>
      <c r="L17" s="29" t="s">
        <v>177</v>
      </c>
      <c r="M17" s="30">
        <f t="shared" ref="M17:M23" si="9">MAX(J17:L17)</f>
        <v>130</v>
      </c>
      <c r="N17" s="31">
        <f t="shared" ref="N17:N23" si="10">SUM(I17,M17)</f>
        <v>236</v>
      </c>
      <c r="O17" s="32"/>
      <c r="P17" s="33">
        <f t="shared" ref="P17:P23" si="11">IF(ISERROR(N17*10^(0.75194503*(LOG10(E17/175.508))^2)),"",N17*10^(0.75194503*(LOG10(E17/175.508))^2))</f>
        <v>306.09828441592612</v>
      </c>
      <c r="Q17" s="58" t="s">
        <v>19</v>
      </c>
    </row>
    <row r="18" spans="1:17" ht="15" customHeight="1">
      <c r="A18" s="21">
        <v>2</v>
      </c>
      <c r="B18" s="41" t="s">
        <v>137</v>
      </c>
      <c r="C18" s="22" t="s">
        <v>138</v>
      </c>
      <c r="D18" s="73" t="s">
        <v>21</v>
      </c>
      <c r="E18" s="148">
        <v>73</v>
      </c>
      <c r="F18" s="28">
        <v>65</v>
      </c>
      <c r="G18" s="29">
        <v>70</v>
      </c>
      <c r="H18" s="29" t="s">
        <v>173</v>
      </c>
      <c r="I18" s="27">
        <f t="shared" si="8"/>
        <v>70</v>
      </c>
      <c r="J18" s="28">
        <v>80</v>
      </c>
      <c r="K18" s="29">
        <v>85</v>
      </c>
      <c r="L18" s="29" t="s">
        <v>174</v>
      </c>
      <c r="M18" s="30">
        <f t="shared" si="9"/>
        <v>85</v>
      </c>
      <c r="N18" s="31">
        <f t="shared" si="10"/>
        <v>155</v>
      </c>
      <c r="O18" s="32"/>
      <c r="P18" s="33">
        <f t="shared" si="11"/>
        <v>199.28285038330506</v>
      </c>
      <c r="Q18" s="58" t="s">
        <v>31</v>
      </c>
    </row>
    <row r="19" spans="1:17" ht="15" customHeight="1">
      <c r="A19" s="35"/>
      <c r="B19" s="36"/>
      <c r="C19" s="52"/>
      <c r="D19" s="72"/>
      <c r="E19" s="145"/>
      <c r="F19" s="28"/>
      <c r="G19" s="29"/>
      <c r="H19" s="29"/>
      <c r="I19" s="27">
        <f t="shared" si="8"/>
        <v>0</v>
      </c>
      <c r="J19" s="28"/>
      <c r="K19" s="29"/>
      <c r="L19" s="29"/>
      <c r="M19" s="30">
        <f t="shared" si="9"/>
        <v>0</v>
      </c>
      <c r="N19" s="31">
        <f t="shared" si="10"/>
        <v>0</v>
      </c>
      <c r="O19" s="32"/>
      <c r="P19" s="33" t="str">
        <f t="shared" si="11"/>
        <v/>
      </c>
      <c r="Q19" s="36"/>
    </row>
    <row r="20" spans="1:17" ht="15" customHeight="1">
      <c r="A20" s="21"/>
      <c r="B20" s="71" t="s">
        <v>129</v>
      </c>
      <c r="C20" s="22"/>
      <c r="D20" s="73"/>
      <c r="E20" s="39"/>
      <c r="F20" s="28"/>
      <c r="G20" s="29"/>
      <c r="H20" s="29"/>
      <c r="I20" s="27">
        <f t="shared" si="8"/>
        <v>0</v>
      </c>
      <c r="J20" s="28"/>
      <c r="K20" s="29"/>
      <c r="L20" s="29"/>
      <c r="M20" s="30">
        <f t="shared" si="9"/>
        <v>0</v>
      </c>
      <c r="N20" s="31">
        <f t="shared" si="10"/>
        <v>0</v>
      </c>
      <c r="O20" s="32"/>
      <c r="P20" s="33" t="str">
        <f t="shared" si="11"/>
        <v/>
      </c>
      <c r="Q20" s="42"/>
    </row>
    <row r="21" spans="1:17" ht="15" customHeight="1">
      <c r="A21" s="35">
        <v>1</v>
      </c>
      <c r="B21" s="135" t="s">
        <v>142</v>
      </c>
      <c r="C21" s="37" t="s">
        <v>143</v>
      </c>
      <c r="D21" s="38" t="s">
        <v>21</v>
      </c>
      <c r="E21" s="39">
        <v>79.7</v>
      </c>
      <c r="F21" s="28">
        <v>90</v>
      </c>
      <c r="G21" s="29" t="s">
        <v>88</v>
      </c>
      <c r="H21" s="29" t="s">
        <v>88</v>
      </c>
      <c r="I21" s="27">
        <f t="shared" si="8"/>
        <v>90</v>
      </c>
      <c r="J21" s="28">
        <v>113</v>
      </c>
      <c r="K21" s="29" t="s">
        <v>95</v>
      </c>
      <c r="L21" s="29" t="s">
        <v>178</v>
      </c>
      <c r="M21" s="30">
        <f t="shared" si="9"/>
        <v>113</v>
      </c>
      <c r="N21" s="31">
        <f t="shared" si="10"/>
        <v>203</v>
      </c>
      <c r="O21" s="32"/>
      <c r="P21" s="33">
        <f t="shared" si="11"/>
        <v>248.81604383829767</v>
      </c>
      <c r="Q21" s="58" t="s">
        <v>31</v>
      </c>
    </row>
    <row r="22" spans="1:17" ht="15" customHeight="1">
      <c r="A22" s="21">
        <v>2</v>
      </c>
      <c r="B22" s="41" t="s">
        <v>140</v>
      </c>
      <c r="C22" s="22" t="s">
        <v>145</v>
      </c>
      <c r="D22" s="73" t="s">
        <v>21</v>
      </c>
      <c r="E22" s="24">
        <v>76</v>
      </c>
      <c r="F22" s="28">
        <v>65</v>
      </c>
      <c r="G22" s="29">
        <v>70</v>
      </c>
      <c r="H22" s="29" t="s">
        <v>173</v>
      </c>
      <c r="I22" s="27">
        <f t="shared" si="8"/>
        <v>70</v>
      </c>
      <c r="J22" s="28">
        <v>80</v>
      </c>
      <c r="K22" s="29">
        <v>85</v>
      </c>
      <c r="L22" s="29" t="s">
        <v>102</v>
      </c>
      <c r="M22" s="30">
        <f t="shared" si="9"/>
        <v>85</v>
      </c>
      <c r="N22" s="31">
        <f t="shared" si="10"/>
        <v>155</v>
      </c>
      <c r="O22" s="32"/>
      <c r="P22" s="33">
        <f t="shared" si="11"/>
        <v>194.84029185130888</v>
      </c>
      <c r="Q22" s="58" t="s">
        <v>31</v>
      </c>
    </row>
    <row r="23" spans="1:17" ht="15" customHeight="1">
      <c r="A23" s="21">
        <v>3</v>
      </c>
      <c r="B23" s="36" t="s">
        <v>141</v>
      </c>
      <c r="C23" s="37" t="s">
        <v>144</v>
      </c>
      <c r="D23" s="38" t="s">
        <v>21</v>
      </c>
      <c r="E23" s="39">
        <v>80.8</v>
      </c>
      <c r="F23" s="28">
        <v>55</v>
      </c>
      <c r="G23" s="29">
        <v>60</v>
      </c>
      <c r="H23" s="29">
        <v>65</v>
      </c>
      <c r="I23" s="27">
        <f t="shared" si="8"/>
        <v>65</v>
      </c>
      <c r="J23" s="28">
        <v>75</v>
      </c>
      <c r="K23" s="29" t="s">
        <v>172</v>
      </c>
      <c r="L23" s="29">
        <v>80</v>
      </c>
      <c r="M23" s="30">
        <f t="shared" si="9"/>
        <v>80</v>
      </c>
      <c r="N23" s="31">
        <f t="shared" si="10"/>
        <v>145</v>
      </c>
      <c r="O23" s="32"/>
      <c r="P23" s="33">
        <f t="shared" si="11"/>
        <v>176.48494176215218</v>
      </c>
      <c r="Q23" s="58" t="s">
        <v>31</v>
      </c>
    </row>
    <row r="24" spans="1:17" ht="15" customHeight="1">
      <c r="A24" s="21"/>
      <c r="B24" s="82"/>
      <c r="C24" s="93"/>
      <c r="D24" s="84"/>
      <c r="E24" s="146"/>
      <c r="F24" s="28"/>
      <c r="G24" s="29"/>
      <c r="H24" s="29"/>
      <c r="I24" s="27">
        <f t="shared" ref="I24:I30" si="12">MAX(F24:H24)</f>
        <v>0</v>
      </c>
      <c r="J24" s="28"/>
      <c r="K24" s="29"/>
      <c r="L24" s="29"/>
      <c r="M24" s="30">
        <f t="shared" ref="M24:M30" si="13">MAX(J24:L24)</f>
        <v>0</v>
      </c>
      <c r="N24" s="31">
        <f t="shared" ref="N24:N30" si="14">SUM(I24,M24)</f>
        <v>0</v>
      </c>
      <c r="O24" s="32"/>
      <c r="P24" s="33" t="str">
        <f t="shared" ref="P24:P30" si="15">IF(ISERROR(N24*10^(0.75194503*(LOG10(E24/175.508))^2)),"",N24*10^(0.75194503*(LOG10(E24/175.508))^2))</f>
        <v/>
      </c>
      <c r="Q24" s="81"/>
    </row>
    <row r="25" spans="1:17" ht="15" customHeight="1">
      <c r="A25" s="35"/>
      <c r="B25" s="136" t="s">
        <v>146</v>
      </c>
      <c r="C25" s="75"/>
      <c r="D25" s="76"/>
      <c r="E25" s="147"/>
      <c r="F25" s="28"/>
      <c r="G25" s="29"/>
      <c r="H25" s="29"/>
      <c r="I25" s="27">
        <f t="shared" si="12"/>
        <v>0</v>
      </c>
      <c r="J25" s="28"/>
      <c r="K25" s="29"/>
      <c r="L25" s="29"/>
      <c r="M25" s="30">
        <f t="shared" si="13"/>
        <v>0</v>
      </c>
      <c r="N25" s="31">
        <f t="shared" si="14"/>
        <v>0</v>
      </c>
      <c r="O25" s="32"/>
      <c r="P25" s="33" t="str">
        <f t="shared" si="15"/>
        <v/>
      </c>
      <c r="Q25" s="81"/>
    </row>
    <row r="26" spans="1:17" ht="15" customHeight="1">
      <c r="A26" s="51">
        <v>1</v>
      </c>
      <c r="B26" s="41" t="s">
        <v>36</v>
      </c>
      <c r="C26" s="37" t="s">
        <v>147</v>
      </c>
      <c r="D26" s="90" t="s">
        <v>136</v>
      </c>
      <c r="E26" s="39">
        <v>87</v>
      </c>
      <c r="F26" s="28">
        <v>115</v>
      </c>
      <c r="G26" s="29" t="s">
        <v>168</v>
      </c>
      <c r="H26" s="29">
        <v>120</v>
      </c>
      <c r="I26" s="27">
        <f>MAX(F26:H26)</f>
        <v>120</v>
      </c>
      <c r="J26" s="28">
        <v>140</v>
      </c>
      <c r="K26" s="29" t="s">
        <v>96</v>
      </c>
      <c r="L26" s="29" t="s">
        <v>179</v>
      </c>
      <c r="M26" s="30">
        <f>MAX(J26:L26)</f>
        <v>140</v>
      </c>
      <c r="N26" s="31">
        <f>SUM(I26,M26)</f>
        <v>260</v>
      </c>
      <c r="O26" s="32"/>
      <c r="P26" s="33">
        <f>IF(ISERROR(N26*10^(0.75194503*(LOG10(E26/175.508))^2)),"",N26*10^(0.75194503*(LOG10(E26/175.508))^2))</f>
        <v>305.36628761563315</v>
      </c>
      <c r="Q26" s="88" t="s">
        <v>126</v>
      </c>
    </row>
    <row r="27" spans="1:17" ht="15" customHeight="1">
      <c r="A27" s="35">
        <v>2</v>
      </c>
      <c r="B27" s="74" t="s">
        <v>47</v>
      </c>
      <c r="C27" s="75" t="s">
        <v>53</v>
      </c>
      <c r="D27" s="76" t="s">
        <v>59</v>
      </c>
      <c r="E27" s="147">
        <v>87.7</v>
      </c>
      <c r="F27" s="28">
        <v>86</v>
      </c>
      <c r="G27" s="29">
        <v>92</v>
      </c>
      <c r="H27" s="29">
        <v>96</v>
      </c>
      <c r="I27" s="27">
        <f>MAX(F27:H27)</f>
        <v>96</v>
      </c>
      <c r="J27" s="28">
        <v>106</v>
      </c>
      <c r="K27" s="29">
        <v>115</v>
      </c>
      <c r="L27" s="29">
        <v>120</v>
      </c>
      <c r="M27" s="30">
        <f>MAX(J27:L27)</f>
        <v>120</v>
      </c>
      <c r="N27" s="31">
        <f>SUM(I27,M27)</f>
        <v>216</v>
      </c>
      <c r="O27" s="32"/>
      <c r="P27" s="33">
        <f>IF(ISERROR(N27*10^(0.75194503*(LOG10(E27/175.508))^2)),"",N27*10^(0.75194503*(LOG10(E27/175.508))^2))</f>
        <v>252.76409293921895</v>
      </c>
      <c r="Q27" s="58" t="s">
        <v>19</v>
      </c>
    </row>
    <row r="28" spans="1:17" ht="15" customHeight="1">
      <c r="A28" s="51">
        <v>3</v>
      </c>
      <c r="B28" s="41" t="s">
        <v>42</v>
      </c>
      <c r="C28" s="37" t="s">
        <v>24</v>
      </c>
      <c r="D28" s="38" t="s">
        <v>21</v>
      </c>
      <c r="E28" s="39">
        <v>86.9</v>
      </c>
      <c r="F28" s="28">
        <v>85</v>
      </c>
      <c r="G28" s="29">
        <v>91</v>
      </c>
      <c r="H28" s="29">
        <v>95</v>
      </c>
      <c r="I28" s="27">
        <f>MAX(F28:H28)</f>
        <v>95</v>
      </c>
      <c r="J28" s="28">
        <v>105</v>
      </c>
      <c r="K28" s="29">
        <v>112</v>
      </c>
      <c r="L28" s="29" t="s">
        <v>178</v>
      </c>
      <c r="M28" s="30">
        <f>MAX(J28:L28)</f>
        <v>112</v>
      </c>
      <c r="N28" s="31">
        <f>SUM(I28,M28)</f>
        <v>207</v>
      </c>
      <c r="O28" s="32"/>
      <c r="P28" s="33">
        <f>IF(ISERROR(N28*10^(0.75194503*(LOG10(E28/175.508))^2)),"",N28*10^(0.75194503*(LOG10(E28/175.508))^2))</f>
        <v>243.24684183161102</v>
      </c>
      <c r="Q28" s="58" t="s">
        <v>31</v>
      </c>
    </row>
    <row r="29" spans="1:17" ht="15" hidden="1" customHeight="1">
      <c r="A29" s="35"/>
      <c r="B29" s="74"/>
      <c r="C29" s="75"/>
      <c r="D29" s="76"/>
      <c r="E29" s="147"/>
      <c r="F29" s="28"/>
      <c r="G29" s="29"/>
      <c r="H29" s="29"/>
      <c r="I29" s="27">
        <f t="shared" si="12"/>
        <v>0</v>
      </c>
      <c r="J29" s="28"/>
      <c r="K29" s="29"/>
      <c r="L29" s="29"/>
      <c r="M29" s="30">
        <f t="shared" si="13"/>
        <v>0</v>
      </c>
      <c r="N29" s="31">
        <f t="shared" si="14"/>
        <v>0</v>
      </c>
      <c r="O29" s="32"/>
      <c r="P29" s="33" t="str">
        <f t="shared" si="15"/>
        <v/>
      </c>
      <c r="Q29" s="81"/>
    </row>
    <row r="30" spans="1:17" ht="15" hidden="1" customHeight="1">
      <c r="A30" s="51"/>
      <c r="B30" s="41"/>
      <c r="C30" s="22"/>
      <c r="D30" s="90"/>
      <c r="E30" s="39"/>
      <c r="F30" s="28"/>
      <c r="G30" s="29"/>
      <c r="H30" s="29"/>
      <c r="I30" s="27">
        <f t="shared" si="12"/>
        <v>0</v>
      </c>
      <c r="J30" s="28"/>
      <c r="K30" s="29"/>
      <c r="L30" s="29"/>
      <c r="M30" s="30">
        <f t="shared" si="13"/>
        <v>0</v>
      </c>
      <c r="N30" s="31">
        <f t="shared" si="14"/>
        <v>0</v>
      </c>
      <c r="O30" s="32"/>
      <c r="P30" s="33" t="str">
        <f t="shared" si="15"/>
        <v/>
      </c>
      <c r="Q30" s="40"/>
    </row>
    <row r="33" spans="4:6">
      <c r="D33" s="177"/>
      <c r="F33" s="178"/>
    </row>
    <row r="35" spans="4:6">
      <c r="D35" s="177"/>
    </row>
    <row r="37" spans="4:6">
      <c r="D37" s="177"/>
    </row>
  </sheetData>
  <sortState ref="B17:Q18">
    <sortCondition descending="1" ref="N17:N18"/>
  </sortState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F9:H30 J9:L30">
    <cfRule type="cellIs" dxfId="94" priority="131" stopIfTrue="1" operator="greaterThan">
      <formula>"n"</formula>
    </cfRule>
  </conditionalFormatting>
  <dataValidations count="1">
    <dataValidation type="whole" allowBlank="1" sqref="F9:H9">
      <formula1>0</formula1>
      <formula2>999</formula2>
    </dataValidation>
  </dataValidations>
  <pageMargins left="0.78740157480314965" right="0.39370078740157483" top="0" bottom="0" header="0" footer="0"/>
  <pageSetup paperSize="9" scale="9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24"/>
  <sheetViews>
    <sheetView workbookViewId="0">
      <selection activeCell="Q14" sqref="Q14"/>
    </sheetView>
  </sheetViews>
  <sheetFormatPr defaultColWidth="11.42578125" defaultRowHeight="12.75"/>
  <cols>
    <col min="1" max="1" width="3.28515625" style="3" customWidth="1"/>
    <col min="2" max="2" width="26.5703125" customWidth="1"/>
    <col min="3" max="3" width="12.85546875" style="3" customWidth="1"/>
    <col min="4" max="4" width="10.7109375" style="4" customWidth="1"/>
    <col min="5" max="5" width="6.140625" style="5" customWidth="1"/>
    <col min="6" max="8" width="4.7109375" style="3" customWidth="1"/>
    <col min="9" max="9" width="5.7109375" style="3" customWidth="1"/>
    <col min="10" max="12" width="4.7109375" style="3" customWidth="1"/>
    <col min="13" max="13" width="5.7109375" style="3" customWidth="1"/>
    <col min="14" max="14" width="7.7109375" style="3" customWidth="1"/>
    <col min="15" max="15" width="6.7109375" style="3" customWidth="1"/>
    <col min="16" max="16" width="12.7109375" style="3" customWidth="1"/>
    <col min="17" max="17" width="20.7109375" style="6" customWidth="1"/>
    <col min="18" max="18" width="14" style="5" customWidth="1"/>
  </cols>
  <sheetData>
    <row r="1" spans="1:18" ht="60" customHeight="1">
      <c r="A1" s="168" t="s">
        <v>20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2"/>
    </row>
    <row r="2" spans="1:18" ht="27" customHeight="1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2"/>
    </row>
    <row r="3" spans="1:18" ht="18" customHeight="1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2"/>
    </row>
    <row r="4" spans="1:18" ht="16.5" customHeight="1"/>
    <row r="5" spans="1:18" ht="19.5" customHeight="1">
      <c r="A5" s="173" t="s">
        <v>1</v>
      </c>
      <c r="B5" s="173"/>
      <c r="C5" s="173"/>
      <c r="D5" s="7"/>
      <c r="E5" s="8"/>
      <c r="F5" s="173" t="s">
        <v>2</v>
      </c>
      <c r="G5" s="173"/>
      <c r="H5" s="173"/>
      <c r="I5" s="9"/>
      <c r="J5" s="174" t="s">
        <v>79</v>
      </c>
      <c r="K5" s="175"/>
      <c r="L5" s="175"/>
      <c r="M5" s="9"/>
      <c r="N5" s="9"/>
      <c r="O5" s="9"/>
      <c r="P5" s="10" t="s">
        <v>120</v>
      </c>
      <c r="R5" s="11"/>
    </row>
    <row r="6" spans="1:18" ht="22.5" customHeight="1">
      <c r="A6" s="156" t="s">
        <v>3</v>
      </c>
      <c r="B6" s="156"/>
      <c r="C6" s="156"/>
      <c r="D6" s="12"/>
      <c r="E6" s="13"/>
      <c r="F6" s="157" t="s">
        <v>4</v>
      </c>
      <c r="G6" s="157"/>
      <c r="H6" s="157"/>
      <c r="I6" s="9"/>
      <c r="J6" s="158" t="s">
        <v>5</v>
      </c>
      <c r="K6" s="158"/>
      <c r="L6" s="159"/>
      <c r="M6" s="14"/>
      <c r="N6" s="9"/>
      <c r="O6" s="9"/>
      <c r="P6" s="15" t="s">
        <v>6</v>
      </c>
      <c r="R6" s="16"/>
    </row>
    <row r="7" spans="1:18" ht="15" customHeight="1">
      <c r="A7" s="160" t="s">
        <v>7</v>
      </c>
      <c r="B7" s="161" t="s">
        <v>8</v>
      </c>
      <c r="C7" s="160" t="s">
        <v>9</v>
      </c>
      <c r="D7" s="162" t="s">
        <v>4</v>
      </c>
      <c r="E7" s="164" t="s">
        <v>10</v>
      </c>
      <c r="F7" s="165" t="s">
        <v>11</v>
      </c>
      <c r="G7" s="166"/>
      <c r="H7" s="166"/>
      <c r="I7" s="167"/>
      <c r="J7" s="165" t="s">
        <v>12</v>
      </c>
      <c r="K7" s="166"/>
      <c r="L7" s="166"/>
      <c r="M7" s="167"/>
      <c r="N7" s="149" t="s">
        <v>13</v>
      </c>
      <c r="O7" s="150" t="s">
        <v>14</v>
      </c>
      <c r="P7" s="152" t="s">
        <v>15</v>
      </c>
      <c r="Q7" s="154" t="s">
        <v>16</v>
      </c>
      <c r="R7"/>
    </row>
    <row r="8" spans="1:18" s="20" customFormat="1" ht="15" customHeight="1">
      <c r="A8" s="160"/>
      <c r="B8" s="161"/>
      <c r="C8" s="160"/>
      <c r="D8" s="163"/>
      <c r="E8" s="164"/>
      <c r="F8" s="17">
        <v>1</v>
      </c>
      <c r="G8" s="18">
        <v>2</v>
      </c>
      <c r="H8" s="18">
        <v>3</v>
      </c>
      <c r="I8" s="19" t="s">
        <v>17</v>
      </c>
      <c r="J8" s="17">
        <v>1</v>
      </c>
      <c r="K8" s="18">
        <v>2</v>
      </c>
      <c r="L8" s="18">
        <v>3</v>
      </c>
      <c r="M8" s="19" t="s">
        <v>17</v>
      </c>
      <c r="N8" s="149"/>
      <c r="O8" s="151"/>
      <c r="P8" s="153"/>
      <c r="Q8" s="155"/>
    </row>
    <row r="9" spans="1:18" s="5" customFormat="1" ht="15" customHeight="1">
      <c r="A9" s="21"/>
      <c r="B9" s="115" t="s">
        <v>121</v>
      </c>
      <c r="C9" s="37"/>
      <c r="D9" s="38"/>
      <c r="E9" s="49"/>
      <c r="F9" s="59"/>
      <c r="G9" s="60"/>
      <c r="H9" s="60"/>
      <c r="I9" s="27">
        <f t="shared" ref="I9:I19" si="0">MAX(F9:H9)</f>
        <v>0</v>
      </c>
      <c r="J9" s="28"/>
      <c r="K9" s="29"/>
      <c r="L9" s="29"/>
      <c r="M9" s="30">
        <f t="shared" ref="M9:M19" si="1">MAX(J9:L9)</f>
        <v>0</v>
      </c>
      <c r="N9" s="31">
        <f t="shared" ref="N9:N19" si="2">SUM(I9,M9)</f>
        <v>0</v>
      </c>
      <c r="O9" s="32"/>
      <c r="P9" s="33" t="str">
        <f t="shared" ref="P9:P18" si="3">IF(ISERROR(N9*10^(0.75194503*(LOG10(E9/175.508))^2)),"",N9*10^(0.75194503*(LOG10(E9/175.508))^2))</f>
        <v/>
      </c>
      <c r="Q9" s="40"/>
    </row>
    <row r="10" spans="1:18" s="5" customFormat="1" ht="15" customHeight="1">
      <c r="A10" s="35">
        <v>1</v>
      </c>
      <c r="B10" s="41" t="s">
        <v>18</v>
      </c>
      <c r="C10" s="22" t="s">
        <v>110</v>
      </c>
      <c r="D10" s="73" t="s">
        <v>59</v>
      </c>
      <c r="E10" s="49">
        <v>93.7</v>
      </c>
      <c r="F10" s="50">
        <v>165</v>
      </c>
      <c r="G10" s="29">
        <v>175</v>
      </c>
      <c r="H10" s="29" t="s">
        <v>75</v>
      </c>
      <c r="I10" s="27">
        <f t="shared" ref="I10:I16" si="4">MAX(F10:H10)</f>
        <v>175</v>
      </c>
      <c r="J10" s="28">
        <v>195</v>
      </c>
      <c r="K10" s="29">
        <v>210</v>
      </c>
      <c r="L10" s="29" t="s">
        <v>75</v>
      </c>
      <c r="M10" s="30">
        <f t="shared" ref="M10:M16" si="5">MAX(J10:L10)</f>
        <v>210</v>
      </c>
      <c r="N10" s="31">
        <f t="shared" ref="N10:N16" si="6">SUM(I10,M10)</f>
        <v>385</v>
      </c>
      <c r="O10" s="98">
        <v>28</v>
      </c>
      <c r="P10" s="33">
        <f t="shared" ref="P10:P16" si="7">IF(ISERROR(N10*10^(0.75194503*(LOG10(E10/175.508))^2)),"",N10*10^(0.75194503*(LOG10(E10/175.508))^2))</f>
        <v>437.84545208128287</v>
      </c>
      <c r="Q10" s="40" t="s">
        <v>61</v>
      </c>
    </row>
    <row r="11" spans="1:18" s="5" customFormat="1" ht="15" customHeight="1">
      <c r="A11" s="21">
        <v>2</v>
      </c>
      <c r="B11" s="64" t="s">
        <v>51</v>
      </c>
      <c r="C11" s="52" t="s">
        <v>56</v>
      </c>
      <c r="D11" s="100" t="s">
        <v>59</v>
      </c>
      <c r="E11" s="101">
        <v>93.7</v>
      </c>
      <c r="F11" s="91">
        <v>140</v>
      </c>
      <c r="G11" s="60">
        <v>147</v>
      </c>
      <c r="H11" s="60">
        <v>153</v>
      </c>
      <c r="I11" s="27">
        <f t="shared" si="4"/>
        <v>153</v>
      </c>
      <c r="J11" s="28">
        <v>170</v>
      </c>
      <c r="K11" s="29">
        <v>180</v>
      </c>
      <c r="L11" s="29" t="s">
        <v>107</v>
      </c>
      <c r="M11" s="30">
        <f t="shared" si="5"/>
        <v>180</v>
      </c>
      <c r="N11" s="31">
        <f t="shared" si="6"/>
        <v>333</v>
      </c>
      <c r="O11" s="32">
        <v>25</v>
      </c>
      <c r="P11" s="33">
        <f t="shared" si="7"/>
        <v>378.70788452744728</v>
      </c>
      <c r="Q11" s="104" t="s">
        <v>108</v>
      </c>
    </row>
    <row r="12" spans="1:18" s="5" customFormat="1" ht="15" customHeight="1">
      <c r="A12" s="35">
        <v>3</v>
      </c>
      <c r="B12" s="109" t="s">
        <v>63</v>
      </c>
      <c r="C12" s="110" t="s">
        <v>112</v>
      </c>
      <c r="D12" s="111" t="s">
        <v>64</v>
      </c>
      <c r="E12" s="39">
        <v>93.5</v>
      </c>
      <c r="F12" s="28">
        <v>121</v>
      </c>
      <c r="G12" s="29">
        <v>126</v>
      </c>
      <c r="H12" s="29">
        <v>128</v>
      </c>
      <c r="I12" s="27">
        <f t="shared" si="4"/>
        <v>128</v>
      </c>
      <c r="J12" s="28">
        <v>156</v>
      </c>
      <c r="K12" s="29" t="s">
        <v>109</v>
      </c>
      <c r="L12" s="29" t="s">
        <v>113</v>
      </c>
      <c r="M12" s="30">
        <f t="shared" si="5"/>
        <v>156</v>
      </c>
      <c r="N12" s="31">
        <f t="shared" si="6"/>
        <v>284</v>
      </c>
      <c r="O12" s="32">
        <v>23</v>
      </c>
      <c r="P12" s="33">
        <f t="shared" si="7"/>
        <v>323.2655885371779</v>
      </c>
      <c r="Q12" s="112" t="s">
        <v>114</v>
      </c>
    </row>
    <row r="13" spans="1:18" s="5" customFormat="1" ht="15" customHeight="1">
      <c r="A13" s="21">
        <v>4</v>
      </c>
      <c r="B13" s="41" t="s">
        <v>49</v>
      </c>
      <c r="C13" s="43" t="s">
        <v>55</v>
      </c>
      <c r="D13" s="73" t="s">
        <v>59</v>
      </c>
      <c r="E13" s="57">
        <v>92.3</v>
      </c>
      <c r="F13" s="50">
        <v>120</v>
      </c>
      <c r="G13" s="29">
        <v>125</v>
      </c>
      <c r="H13" s="29" t="s">
        <v>98</v>
      </c>
      <c r="I13" s="27">
        <f t="shared" si="4"/>
        <v>125</v>
      </c>
      <c r="J13" s="28">
        <v>147</v>
      </c>
      <c r="K13" s="29">
        <v>152</v>
      </c>
      <c r="L13" s="29">
        <v>156</v>
      </c>
      <c r="M13" s="30">
        <f t="shared" si="5"/>
        <v>156</v>
      </c>
      <c r="N13" s="31">
        <f t="shared" si="6"/>
        <v>281</v>
      </c>
      <c r="O13" s="32">
        <v>22</v>
      </c>
      <c r="P13" s="33">
        <f t="shared" si="7"/>
        <v>321.57215135583454</v>
      </c>
      <c r="Q13" s="42" t="s">
        <v>62</v>
      </c>
    </row>
    <row r="14" spans="1:18" s="5" customFormat="1" ht="15" customHeight="1">
      <c r="A14" s="35">
        <v>5</v>
      </c>
      <c r="B14" s="41" t="s">
        <v>36</v>
      </c>
      <c r="C14" s="22">
        <v>34509</v>
      </c>
      <c r="D14" s="73" t="s">
        <v>28</v>
      </c>
      <c r="E14" s="39">
        <v>91.9</v>
      </c>
      <c r="F14" s="121" t="s">
        <v>97</v>
      </c>
      <c r="G14" s="48">
        <v>125</v>
      </c>
      <c r="H14" s="48" t="s">
        <v>98</v>
      </c>
      <c r="I14" s="27">
        <f t="shared" si="4"/>
        <v>125</v>
      </c>
      <c r="J14" s="28">
        <v>150</v>
      </c>
      <c r="K14" s="29" t="s">
        <v>99</v>
      </c>
      <c r="L14" s="29" t="s">
        <v>99</v>
      </c>
      <c r="M14" s="30">
        <f t="shared" si="5"/>
        <v>150</v>
      </c>
      <c r="N14" s="31">
        <f t="shared" si="6"/>
        <v>275</v>
      </c>
      <c r="O14" s="32">
        <v>21</v>
      </c>
      <c r="P14" s="33">
        <f t="shared" si="7"/>
        <v>315.28199348458162</v>
      </c>
      <c r="Q14" s="42" t="s">
        <v>126</v>
      </c>
    </row>
    <row r="15" spans="1:18" s="5" customFormat="1" ht="15" customHeight="1">
      <c r="A15" s="21">
        <v>6</v>
      </c>
      <c r="B15" s="36" t="s">
        <v>35</v>
      </c>
      <c r="C15" s="37">
        <v>33907</v>
      </c>
      <c r="D15" s="72" t="s">
        <v>28</v>
      </c>
      <c r="E15" s="39">
        <v>93.3</v>
      </c>
      <c r="F15" s="120" t="s">
        <v>95</v>
      </c>
      <c r="G15" s="103">
        <v>117</v>
      </c>
      <c r="H15" s="103">
        <v>122</v>
      </c>
      <c r="I15" s="27">
        <f t="shared" si="4"/>
        <v>122</v>
      </c>
      <c r="J15" s="28" t="s">
        <v>83</v>
      </c>
      <c r="K15" s="29">
        <v>145</v>
      </c>
      <c r="L15" s="29" t="s">
        <v>96</v>
      </c>
      <c r="M15" s="30">
        <f t="shared" si="5"/>
        <v>145</v>
      </c>
      <c r="N15" s="31">
        <f t="shared" si="6"/>
        <v>267</v>
      </c>
      <c r="O15" s="32">
        <v>20</v>
      </c>
      <c r="P15" s="33">
        <f t="shared" si="7"/>
        <v>304.18341838861926</v>
      </c>
      <c r="Q15" s="40" t="s">
        <v>32</v>
      </c>
    </row>
    <row r="16" spans="1:18" s="5" customFormat="1" ht="15" customHeight="1">
      <c r="A16" s="35">
        <v>7</v>
      </c>
      <c r="B16" s="36" t="s">
        <v>42</v>
      </c>
      <c r="C16" s="52" t="s">
        <v>24</v>
      </c>
      <c r="D16" s="72" t="s">
        <v>21</v>
      </c>
      <c r="E16" s="49">
        <v>86.8</v>
      </c>
      <c r="F16" s="50">
        <v>85</v>
      </c>
      <c r="G16" s="29" t="s">
        <v>88</v>
      </c>
      <c r="H16" s="29">
        <v>95</v>
      </c>
      <c r="I16" s="27">
        <f t="shared" si="4"/>
        <v>95</v>
      </c>
      <c r="J16" s="28">
        <v>105</v>
      </c>
      <c r="K16" s="29" t="s">
        <v>94</v>
      </c>
      <c r="L16" s="29">
        <v>115</v>
      </c>
      <c r="M16" s="30">
        <f t="shared" si="5"/>
        <v>115</v>
      </c>
      <c r="N16" s="31">
        <f t="shared" si="6"/>
        <v>210</v>
      </c>
      <c r="O16" s="32">
        <v>19</v>
      </c>
      <c r="P16" s="33">
        <f t="shared" si="7"/>
        <v>246.90274755923261</v>
      </c>
      <c r="Q16" s="36" t="s">
        <v>31</v>
      </c>
    </row>
    <row r="17" spans="1:17" s="5" customFormat="1" ht="15" customHeight="1">
      <c r="A17" s="21"/>
      <c r="B17" s="36"/>
      <c r="C17" s="37"/>
      <c r="D17" s="38"/>
      <c r="E17" s="49"/>
      <c r="F17" s="59"/>
      <c r="G17" s="60"/>
      <c r="H17" s="60"/>
      <c r="I17" s="27">
        <f t="shared" si="0"/>
        <v>0</v>
      </c>
      <c r="J17" s="28"/>
      <c r="K17" s="29"/>
      <c r="L17" s="29"/>
      <c r="M17" s="30">
        <f t="shared" si="1"/>
        <v>0</v>
      </c>
      <c r="N17" s="31">
        <f t="shared" si="2"/>
        <v>0</v>
      </c>
      <c r="O17" s="32"/>
      <c r="P17" s="33" t="str">
        <f t="shared" si="3"/>
        <v/>
      </c>
      <c r="Q17" s="40"/>
    </row>
    <row r="18" spans="1:17" s="5" customFormat="1" ht="15" customHeight="1">
      <c r="A18" s="35"/>
      <c r="B18" s="114" t="s">
        <v>122</v>
      </c>
      <c r="C18" s="66"/>
      <c r="D18" s="18"/>
      <c r="E18" s="67"/>
      <c r="F18" s="59"/>
      <c r="G18" s="60"/>
      <c r="H18" s="68"/>
      <c r="I18" s="27">
        <f t="shared" si="0"/>
        <v>0</v>
      </c>
      <c r="J18" s="28"/>
      <c r="K18" s="29"/>
      <c r="L18" s="29"/>
      <c r="M18" s="30">
        <f t="shared" si="1"/>
        <v>0</v>
      </c>
      <c r="N18" s="31">
        <f t="shared" si="2"/>
        <v>0</v>
      </c>
      <c r="O18" s="32"/>
      <c r="P18" s="33" t="str">
        <f t="shared" si="3"/>
        <v/>
      </c>
      <c r="Q18" s="58"/>
    </row>
    <row r="19" spans="1:17" s="5" customFormat="1" ht="15" customHeight="1">
      <c r="A19" s="21">
        <v>1</v>
      </c>
      <c r="B19" s="105" t="s">
        <v>52</v>
      </c>
      <c r="C19" s="106" t="s">
        <v>57</v>
      </c>
      <c r="D19" s="107" t="s">
        <v>59</v>
      </c>
      <c r="E19" s="95">
        <v>103</v>
      </c>
      <c r="F19" s="108">
        <v>150</v>
      </c>
      <c r="G19" s="97" t="s">
        <v>109</v>
      </c>
      <c r="H19" s="97">
        <v>160</v>
      </c>
      <c r="I19" s="27">
        <f t="shared" si="0"/>
        <v>160</v>
      </c>
      <c r="J19" s="80">
        <v>175</v>
      </c>
      <c r="K19" s="79">
        <v>186</v>
      </c>
      <c r="L19" s="79" t="s">
        <v>75</v>
      </c>
      <c r="M19" s="30">
        <f t="shared" si="1"/>
        <v>186</v>
      </c>
      <c r="N19" s="31">
        <f t="shared" si="2"/>
        <v>346</v>
      </c>
      <c r="O19" s="32">
        <v>28</v>
      </c>
      <c r="P19" s="33">
        <f t="shared" ref="P19:P21" si="8">IF(ISERROR(N19*10^(0.75194503*(LOG10(E19/175.508))^2)),"",N19*10^(0.75194503*(LOG10(E19/175.508))^2))</f>
        <v>379.62997207271883</v>
      </c>
      <c r="Q19" s="81" t="s">
        <v>61</v>
      </c>
    </row>
    <row r="20" spans="1:17" s="5" customFormat="1" ht="15" customHeight="1">
      <c r="A20" s="35">
        <v>2</v>
      </c>
      <c r="B20" s="36" t="s">
        <v>66</v>
      </c>
      <c r="C20" s="37" t="s">
        <v>67</v>
      </c>
      <c r="D20" s="72" t="s">
        <v>64</v>
      </c>
      <c r="E20" s="49">
        <v>101</v>
      </c>
      <c r="F20" s="59">
        <v>90</v>
      </c>
      <c r="G20" s="60">
        <v>100</v>
      </c>
      <c r="H20" s="60">
        <v>110</v>
      </c>
      <c r="I20" s="27">
        <f t="shared" ref="I20" si="9">MAX(F20:H20)</f>
        <v>110</v>
      </c>
      <c r="J20" s="28">
        <v>120</v>
      </c>
      <c r="K20" s="29">
        <v>130</v>
      </c>
      <c r="L20" s="29">
        <v>135</v>
      </c>
      <c r="M20" s="30">
        <f t="shared" ref="M20" si="10">MAX(J20:L20)</f>
        <v>135</v>
      </c>
      <c r="N20" s="31">
        <f t="shared" ref="N20" si="11">SUM(I20,M20)</f>
        <v>245</v>
      </c>
      <c r="O20" s="32">
        <v>25</v>
      </c>
      <c r="P20" s="33">
        <f t="shared" si="8"/>
        <v>270.68817955396128</v>
      </c>
      <c r="Q20" s="40" t="s">
        <v>65</v>
      </c>
    </row>
    <row r="21" spans="1:17" s="5" customFormat="1" ht="15" customHeight="1">
      <c r="A21" s="21">
        <v>3</v>
      </c>
      <c r="B21" s="88" t="s">
        <v>50</v>
      </c>
      <c r="C21" s="83" t="s">
        <v>56</v>
      </c>
      <c r="D21" s="94" t="s">
        <v>59</v>
      </c>
      <c r="E21" s="95">
        <v>98</v>
      </c>
      <c r="F21" s="96" t="s">
        <v>104</v>
      </c>
      <c r="G21" s="97" t="s">
        <v>104</v>
      </c>
      <c r="H21" s="97" t="s">
        <v>105</v>
      </c>
      <c r="I21" s="27" t="s">
        <v>75</v>
      </c>
      <c r="J21" s="80" t="s">
        <v>106</v>
      </c>
      <c r="K21" s="79" t="s">
        <v>75</v>
      </c>
      <c r="L21" s="79" t="s">
        <v>75</v>
      </c>
      <c r="M21" s="30" t="s">
        <v>75</v>
      </c>
      <c r="N21" s="31" t="s">
        <v>75</v>
      </c>
      <c r="O21" s="32">
        <v>23</v>
      </c>
      <c r="P21" s="33" t="str">
        <f t="shared" si="8"/>
        <v/>
      </c>
      <c r="Q21" s="81" t="s">
        <v>61</v>
      </c>
    </row>
    <row r="22" spans="1:17" s="5" customFormat="1" ht="15" customHeight="1">
      <c r="A22" s="21"/>
      <c r="B22" s="88"/>
      <c r="C22" s="83"/>
      <c r="D22" s="94"/>
      <c r="E22" s="67"/>
      <c r="F22" s="59"/>
      <c r="G22" s="60"/>
      <c r="H22" s="68"/>
      <c r="I22" s="27"/>
      <c r="J22" s="80"/>
      <c r="K22" s="79"/>
      <c r="L22" s="79"/>
      <c r="M22" s="30"/>
      <c r="N22" s="31"/>
      <c r="O22" s="32"/>
      <c r="P22" s="33"/>
      <c r="Q22" s="81"/>
    </row>
    <row r="23" spans="1:17" s="5" customFormat="1" ht="15" customHeight="1">
      <c r="A23" s="21"/>
      <c r="B23" s="119" t="s">
        <v>123</v>
      </c>
      <c r="C23" s="83"/>
      <c r="D23" s="94"/>
      <c r="E23" s="67"/>
      <c r="F23" s="59"/>
      <c r="G23" s="60"/>
      <c r="H23" s="68"/>
      <c r="I23" s="27"/>
      <c r="J23" s="80"/>
      <c r="K23" s="79"/>
      <c r="L23" s="79"/>
      <c r="M23" s="30"/>
      <c r="N23" s="31"/>
      <c r="O23" s="32"/>
      <c r="P23" s="33"/>
      <c r="Q23" s="81"/>
    </row>
    <row r="24" spans="1:17" s="5" customFormat="1" ht="15" customHeight="1">
      <c r="A24" s="35">
        <v>1</v>
      </c>
      <c r="B24" s="65" t="s">
        <v>68</v>
      </c>
      <c r="C24" s="66" t="s">
        <v>67</v>
      </c>
      <c r="D24" s="113" t="s">
        <v>64</v>
      </c>
      <c r="E24" s="67">
        <v>105.4</v>
      </c>
      <c r="F24" s="59">
        <v>80</v>
      </c>
      <c r="G24" s="60">
        <v>90</v>
      </c>
      <c r="H24" s="68" t="s">
        <v>115</v>
      </c>
      <c r="I24" s="27">
        <f t="shared" ref="I24" si="12">MAX(F24:H24)</f>
        <v>90</v>
      </c>
      <c r="J24" s="28">
        <v>110</v>
      </c>
      <c r="K24" s="29">
        <v>120</v>
      </c>
      <c r="L24" s="29">
        <v>130</v>
      </c>
      <c r="M24" s="30">
        <f t="shared" ref="M24" si="13">MAX(J24:L24)</f>
        <v>130</v>
      </c>
      <c r="N24" s="31">
        <f t="shared" ref="N24" si="14">SUM(I24,M24)</f>
        <v>220</v>
      </c>
      <c r="O24" s="32">
        <v>28</v>
      </c>
      <c r="P24" s="33">
        <f t="shared" ref="P24" si="15">IF(ISERROR(N24*10^(0.75194503*(LOG10(E24/175.508))^2)),"",N24*10^(0.75194503*(LOG10(E24/175.508))^2))</f>
        <v>239.49709085223034</v>
      </c>
      <c r="Q24" s="58" t="s">
        <v>65</v>
      </c>
    </row>
  </sheetData>
  <sortState ref="B10:Q16">
    <sortCondition descending="1" ref="N10:N16"/>
  </sortState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conditionalFormatting sqref="F17:H18 J17:L18">
    <cfRule type="cellIs" dxfId="93" priority="104" stopIfTrue="1" operator="greaterThan">
      <formula>"n"</formula>
    </cfRule>
  </conditionalFormatting>
  <conditionalFormatting sqref="F9:H9 J9:L9">
    <cfRule type="cellIs" dxfId="92" priority="108" stopIfTrue="1" operator="greaterThan">
      <formula>"n"</formula>
    </cfRule>
  </conditionalFormatting>
  <conditionalFormatting sqref="F10:H10 J10:L10">
    <cfRule type="cellIs" dxfId="91" priority="33" operator="greaterThan">
      <formula>"n"</formula>
    </cfRule>
    <cfRule type="cellIs" dxfId="90" priority="34" operator="greaterThan">
      <formula>"b"</formula>
    </cfRule>
    <cfRule type="cellIs" dxfId="89" priority="35" operator="greaterThan">
      <formula>0</formula>
    </cfRule>
  </conditionalFormatting>
  <conditionalFormatting sqref="F12:H12 J12:L12">
    <cfRule type="cellIs" dxfId="88" priority="27" operator="greaterThan">
      <formula>"n"</formula>
    </cfRule>
    <cfRule type="cellIs" dxfId="87" priority="28" operator="greaterThan">
      <formula>"b"</formula>
    </cfRule>
    <cfRule type="cellIs" dxfId="86" priority="29" operator="greaterThan">
      <formula>0</formula>
    </cfRule>
  </conditionalFormatting>
  <conditionalFormatting sqref="F11:H11 J11:L11">
    <cfRule type="cellIs" dxfId="85" priority="30" operator="greaterThan">
      <formula>"n"</formula>
    </cfRule>
    <cfRule type="cellIs" dxfId="84" priority="31" operator="greaterThan">
      <formula>"b"</formula>
    </cfRule>
    <cfRule type="cellIs" dxfId="83" priority="32" operator="greaterThan">
      <formula>0</formula>
    </cfRule>
  </conditionalFormatting>
  <conditionalFormatting sqref="F13:H13 J13:L13">
    <cfRule type="cellIs" dxfId="82" priority="24" operator="greaterThan">
      <formula>"n"</formula>
    </cfRule>
    <cfRule type="cellIs" dxfId="81" priority="25" operator="greaterThan">
      <formula>"b"</formula>
    </cfRule>
    <cfRule type="cellIs" dxfId="80" priority="26" operator="greaterThan">
      <formula>0</formula>
    </cfRule>
  </conditionalFormatting>
  <conditionalFormatting sqref="F15:H15 J15:L15">
    <cfRule type="cellIs" dxfId="79" priority="18" operator="greaterThan">
      <formula>"n"</formula>
    </cfRule>
    <cfRule type="cellIs" dxfId="78" priority="19" operator="greaterThan">
      <formula>"b"</formula>
    </cfRule>
    <cfRule type="cellIs" dxfId="77" priority="20" operator="greaterThan">
      <formula>0</formula>
    </cfRule>
  </conditionalFormatting>
  <conditionalFormatting sqref="F14:H14 J14:L14">
    <cfRule type="cellIs" dxfId="76" priority="21" operator="greaterThan">
      <formula>"n"</formula>
    </cfRule>
    <cfRule type="cellIs" dxfId="75" priority="22" operator="greaterThan">
      <formula>"b"</formula>
    </cfRule>
    <cfRule type="cellIs" dxfId="74" priority="23" operator="greaterThan">
      <formula>0</formula>
    </cfRule>
  </conditionalFormatting>
  <conditionalFormatting sqref="F16:H16 J16:L16">
    <cfRule type="cellIs" dxfId="73" priority="15" operator="greaterThan">
      <formula>"n"</formula>
    </cfRule>
    <cfRule type="cellIs" dxfId="72" priority="16" operator="greaterThan">
      <formula>"b"</formula>
    </cfRule>
    <cfRule type="cellIs" dxfId="71" priority="17" operator="greaterThan">
      <formula>0</formula>
    </cfRule>
  </conditionalFormatting>
  <conditionalFormatting sqref="F19:H19 J19:L19">
    <cfRule type="cellIs" dxfId="70" priority="14" operator="greaterThan">
      <formula>0</formula>
    </cfRule>
  </conditionalFormatting>
  <conditionalFormatting sqref="F19:H19 J19:L19">
    <cfRule type="cellIs" dxfId="69" priority="13" operator="greaterThan">
      <formula>"b"</formula>
    </cfRule>
  </conditionalFormatting>
  <conditionalFormatting sqref="F19:H19 J19:L19">
    <cfRule type="cellIs" dxfId="68" priority="12" operator="greaterThan">
      <formula>"n"</formula>
    </cfRule>
  </conditionalFormatting>
  <conditionalFormatting sqref="F20:H20 J20:L20">
    <cfRule type="cellIs" dxfId="67" priority="11" operator="greaterThan">
      <formula>0</formula>
    </cfRule>
  </conditionalFormatting>
  <conditionalFormatting sqref="F20:H20 J20:L20">
    <cfRule type="cellIs" dxfId="66" priority="10" operator="greaterThan">
      <formula>"b"</formula>
    </cfRule>
  </conditionalFormatting>
  <conditionalFormatting sqref="F20:H20 J20:L20">
    <cfRule type="cellIs" dxfId="65" priority="9" operator="greaterThan">
      <formula>"n"</formula>
    </cfRule>
  </conditionalFormatting>
  <conditionalFormatting sqref="F21:H21 J21:L23">
    <cfRule type="cellIs" dxfId="64" priority="8" operator="greaterThan">
      <formula>0</formula>
    </cfRule>
  </conditionalFormatting>
  <conditionalFormatting sqref="F21:H21 J21:L23">
    <cfRule type="cellIs" dxfId="63" priority="7" operator="greaterThan">
      <formula>"b"</formula>
    </cfRule>
  </conditionalFormatting>
  <conditionalFormatting sqref="F21:H21 J21:L23">
    <cfRule type="cellIs" dxfId="62" priority="6" operator="greaterThan">
      <formula>"n"</formula>
    </cfRule>
  </conditionalFormatting>
  <conditionalFormatting sqref="F22:H22">
    <cfRule type="cellIs" dxfId="61" priority="5" stopIfTrue="1" operator="greaterThan">
      <formula>"n"</formula>
    </cfRule>
  </conditionalFormatting>
  <conditionalFormatting sqref="F23:H23">
    <cfRule type="cellIs" dxfId="60" priority="4" stopIfTrue="1" operator="greaterThan">
      <formula>"n"</formula>
    </cfRule>
  </conditionalFormatting>
  <conditionalFormatting sqref="F24:H24 J24:L24">
    <cfRule type="cellIs" dxfId="59" priority="3" operator="greaterThan">
      <formula>0</formula>
    </cfRule>
  </conditionalFormatting>
  <conditionalFormatting sqref="F24:H24 J24:L24">
    <cfRule type="cellIs" dxfId="58" priority="2" operator="greaterThan">
      <formula>"b"</formula>
    </cfRule>
  </conditionalFormatting>
  <conditionalFormatting sqref="F24:H24 J24:L24">
    <cfRule type="cellIs" dxfId="57" priority="1" operator="greaterThan">
      <formula>"n"</formula>
    </cfRule>
  </conditionalFormatting>
  <dataValidations count="1">
    <dataValidation type="whole" allowBlank="1" sqref="F11:H13 F17:H18 F20:H20 F22:H24 F9:H9">
      <formula1>0</formula1>
      <formula2>999</formula2>
    </dataValidation>
  </dataValidations>
  <pageMargins left="0.78740157480314965" right="0.39370078740157483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42"/>
  <sheetViews>
    <sheetView workbookViewId="0">
      <selection activeCell="D42" sqref="D42"/>
    </sheetView>
  </sheetViews>
  <sheetFormatPr defaultColWidth="11.42578125" defaultRowHeight="12.75"/>
  <cols>
    <col min="1" max="1" width="3.28515625" style="3" customWidth="1"/>
    <col min="2" max="2" width="26.5703125" customWidth="1"/>
    <col min="3" max="3" width="12.85546875" style="3" customWidth="1"/>
    <col min="4" max="4" width="10.7109375" style="4" customWidth="1"/>
    <col min="5" max="5" width="6.140625" style="5" customWidth="1"/>
    <col min="6" max="8" width="4.7109375" style="3" customWidth="1"/>
    <col min="9" max="9" width="5.7109375" style="3" customWidth="1"/>
    <col min="10" max="12" width="4.7109375" style="3" customWidth="1"/>
    <col min="13" max="13" width="5.7109375" style="3" customWidth="1"/>
    <col min="14" max="14" width="7.7109375" style="3" customWidth="1"/>
    <col min="15" max="15" width="6.7109375" style="3" hidden="1" customWidth="1"/>
    <col min="16" max="16" width="12.7109375" style="3" customWidth="1"/>
    <col min="17" max="17" width="20.7109375" style="6" customWidth="1"/>
    <col min="18" max="18" width="14" style="5" customWidth="1"/>
  </cols>
  <sheetData>
    <row r="1" spans="1:18" ht="60" customHeight="1">
      <c r="A1" s="168" t="s">
        <v>20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32"/>
    </row>
    <row r="2" spans="1:18" ht="27" customHeight="1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32"/>
    </row>
    <row r="3" spans="1:18" ht="18" customHeight="1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32"/>
    </row>
    <row r="4" spans="1:18" ht="16.5" customHeight="1"/>
    <row r="5" spans="1:18" ht="19.5" customHeight="1">
      <c r="A5" s="173" t="s">
        <v>1</v>
      </c>
      <c r="B5" s="173"/>
      <c r="C5" s="173"/>
      <c r="D5" s="7"/>
      <c r="E5" s="8"/>
      <c r="F5" s="173" t="s">
        <v>2</v>
      </c>
      <c r="G5" s="173"/>
      <c r="H5" s="173"/>
      <c r="I5" s="9"/>
      <c r="J5" s="174" t="s">
        <v>180</v>
      </c>
      <c r="K5" s="175"/>
      <c r="L5" s="175"/>
      <c r="M5" s="9"/>
      <c r="N5" s="9"/>
      <c r="O5" s="9"/>
      <c r="P5" s="10" t="s">
        <v>157</v>
      </c>
      <c r="R5" s="11"/>
    </row>
    <row r="6" spans="1:18" ht="22.5" customHeight="1">
      <c r="A6" s="156" t="s">
        <v>3</v>
      </c>
      <c r="B6" s="156"/>
      <c r="C6" s="156"/>
      <c r="D6" s="12"/>
      <c r="E6" s="13"/>
      <c r="F6" s="157" t="s">
        <v>4</v>
      </c>
      <c r="G6" s="157"/>
      <c r="H6" s="157"/>
      <c r="I6" s="9"/>
      <c r="J6" s="158" t="s">
        <v>5</v>
      </c>
      <c r="K6" s="158"/>
      <c r="L6" s="159"/>
      <c r="M6" s="131"/>
      <c r="N6" s="9"/>
      <c r="O6" s="9"/>
      <c r="P6" s="15" t="s">
        <v>6</v>
      </c>
      <c r="R6" s="16"/>
    </row>
    <row r="7" spans="1:18" ht="15" customHeight="1">
      <c r="A7" s="160" t="s">
        <v>181</v>
      </c>
      <c r="B7" s="161" t="s">
        <v>8</v>
      </c>
      <c r="C7" s="160" t="s">
        <v>9</v>
      </c>
      <c r="D7" s="162" t="s">
        <v>134</v>
      </c>
      <c r="E7" s="164" t="s">
        <v>10</v>
      </c>
      <c r="F7" s="165" t="s">
        <v>11</v>
      </c>
      <c r="G7" s="166"/>
      <c r="H7" s="166"/>
      <c r="I7" s="167"/>
      <c r="J7" s="165" t="s">
        <v>12</v>
      </c>
      <c r="K7" s="166"/>
      <c r="L7" s="166"/>
      <c r="M7" s="167"/>
      <c r="N7" s="149" t="s">
        <v>13</v>
      </c>
      <c r="O7" s="150" t="s">
        <v>14</v>
      </c>
      <c r="P7" s="152" t="s">
        <v>15</v>
      </c>
      <c r="Q7" s="154" t="s">
        <v>16</v>
      </c>
      <c r="R7"/>
    </row>
    <row r="8" spans="1:18" s="20" customFormat="1" ht="15" customHeight="1">
      <c r="A8" s="160"/>
      <c r="B8" s="161"/>
      <c r="C8" s="160"/>
      <c r="D8" s="163"/>
      <c r="E8" s="164"/>
      <c r="F8" s="17">
        <v>1</v>
      </c>
      <c r="G8" s="18">
        <v>2</v>
      </c>
      <c r="H8" s="18">
        <v>3</v>
      </c>
      <c r="I8" s="19" t="s">
        <v>17</v>
      </c>
      <c r="J8" s="17">
        <v>1</v>
      </c>
      <c r="K8" s="18">
        <v>2</v>
      </c>
      <c r="L8" s="18">
        <v>3</v>
      </c>
      <c r="M8" s="19" t="s">
        <v>17</v>
      </c>
      <c r="N8" s="149"/>
      <c r="O8" s="151"/>
      <c r="P8" s="153"/>
      <c r="Q8" s="155"/>
    </row>
    <row r="9" spans="1:18" ht="15" customHeight="1">
      <c r="A9" s="35"/>
      <c r="B9" s="114" t="s">
        <v>148</v>
      </c>
      <c r="C9" s="66"/>
      <c r="D9" s="18"/>
      <c r="E9" s="67"/>
      <c r="F9" s="59"/>
      <c r="G9" s="60"/>
      <c r="H9" s="68"/>
      <c r="I9" s="27">
        <f t="shared" ref="I9:I19" si="0">MAX(F9:H9)</f>
        <v>0</v>
      </c>
      <c r="J9" s="28"/>
      <c r="K9" s="29"/>
      <c r="L9" s="29"/>
      <c r="M9" s="30">
        <f t="shared" ref="M9:M19" si="1">MAX(J9:L9)</f>
        <v>0</v>
      </c>
      <c r="N9" s="31">
        <f t="shared" ref="N9:N19" si="2">SUM(I9,M9)</f>
        <v>0</v>
      </c>
      <c r="O9" s="32"/>
      <c r="P9" s="33" t="str">
        <f t="shared" ref="P9:P19" si="3">IF(ISERROR(N9*10^(0.75194503*(LOG10(E9/175.508))^2)),"",N9*10^(0.75194503*(LOG10(E9/175.508))^2))</f>
        <v/>
      </c>
      <c r="Q9" s="58"/>
    </row>
    <row r="10" spans="1:18" ht="15" customHeight="1">
      <c r="A10" s="21">
        <v>1</v>
      </c>
      <c r="B10" s="53" t="s">
        <v>48</v>
      </c>
      <c r="C10" s="22" t="s">
        <v>54</v>
      </c>
      <c r="D10" s="55" t="s">
        <v>59</v>
      </c>
      <c r="E10" s="46">
        <v>96.4</v>
      </c>
      <c r="F10" s="50">
        <v>131</v>
      </c>
      <c r="G10" s="29">
        <v>137</v>
      </c>
      <c r="H10" s="29">
        <v>142</v>
      </c>
      <c r="I10" s="27">
        <f>MAX(F10:H10)</f>
        <v>142</v>
      </c>
      <c r="J10" s="28">
        <v>161</v>
      </c>
      <c r="K10" s="29">
        <v>167</v>
      </c>
      <c r="L10" s="29">
        <v>173</v>
      </c>
      <c r="M10" s="30">
        <f>MAX(J10:L10)</f>
        <v>173</v>
      </c>
      <c r="N10" s="31">
        <f>SUM(I10,M10)</f>
        <v>315</v>
      </c>
      <c r="O10" s="32"/>
      <c r="P10" s="33">
        <f>IF(ISERROR(N10*10^(0.75194503*(LOG10(E10/175.508))^2)),"",N10*10^(0.75194503*(LOG10(E10/175.508))^2))</f>
        <v>354.1832763785265</v>
      </c>
      <c r="Q10" s="36" t="s">
        <v>19</v>
      </c>
    </row>
    <row r="11" spans="1:18" ht="15" customHeight="1">
      <c r="A11" s="35">
        <v>2</v>
      </c>
      <c r="B11" s="41" t="s">
        <v>182</v>
      </c>
      <c r="C11" s="22" t="s">
        <v>184</v>
      </c>
      <c r="D11" s="23" t="s">
        <v>59</v>
      </c>
      <c r="E11" s="46">
        <v>94.2</v>
      </c>
      <c r="F11" s="50">
        <v>125</v>
      </c>
      <c r="G11" s="29">
        <v>130</v>
      </c>
      <c r="H11" s="29" t="s">
        <v>183</v>
      </c>
      <c r="I11" s="27">
        <f>MAX(F11:H11)</f>
        <v>130</v>
      </c>
      <c r="J11" s="28">
        <v>160</v>
      </c>
      <c r="K11" s="29">
        <v>165</v>
      </c>
      <c r="L11" s="29">
        <v>170</v>
      </c>
      <c r="M11" s="30">
        <f>MAX(J11:L11)</f>
        <v>170</v>
      </c>
      <c r="N11" s="31">
        <f>SUM(I11,M11)</f>
        <v>300</v>
      </c>
      <c r="O11" s="32"/>
      <c r="P11" s="33">
        <f>IF(ISERROR(N11*10^(0.75194503*(LOG10(E11/175.508))^2)),"",N11*10^(0.75194503*(LOG10(E11/175.508))^2))</f>
        <v>340.43796605808905</v>
      </c>
      <c r="Q11" s="36" t="s">
        <v>19</v>
      </c>
    </row>
    <row r="12" spans="1:18" ht="15" customHeight="1">
      <c r="A12" s="35">
        <v>3</v>
      </c>
      <c r="B12" s="41" t="s">
        <v>35</v>
      </c>
      <c r="C12" s="141" t="s">
        <v>156</v>
      </c>
      <c r="D12" s="18" t="s">
        <v>136</v>
      </c>
      <c r="E12" s="49">
        <v>96</v>
      </c>
      <c r="F12" s="50">
        <v>118</v>
      </c>
      <c r="G12" s="29">
        <v>122</v>
      </c>
      <c r="H12" s="29" t="s">
        <v>169</v>
      </c>
      <c r="I12" s="27">
        <f>MAX(F12:H12)</f>
        <v>122</v>
      </c>
      <c r="J12" s="28">
        <v>145</v>
      </c>
      <c r="K12" s="29">
        <v>150</v>
      </c>
      <c r="L12" s="29" t="s">
        <v>170</v>
      </c>
      <c r="M12" s="30">
        <f>MAX(J12:L12)</f>
        <v>150</v>
      </c>
      <c r="N12" s="31">
        <f>SUM(I12,M12)</f>
        <v>272</v>
      </c>
      <c r="O12" s="32"/>
      <c r="P12" s="33">
        <f>IF(ISERROR(N12*10^(0.75194503*(LOG10(E12/175.508))^2)),"",N12*10^(0.75194503*(LOG10(E12/175.508))^2))</f>
        <v>306.3342380099968</v>
      </c>
      <c r="Q12" s="36" t="s">
        <v>126</v>
      </c>
    </row>
    <row r="13" spans="1:18" ht="15" customHeight="1">
      <c r="A13" s="35">
        <v>4</v>
      </c>
      <c r="B13" s="41" t="s">
        <v>63</v>
      </c>
      <c r="C13" s="22" t="s">
        <v>153</v>
      </c>
      <c r="D13" s="23" t="s">
        <v>136</v>
      </c>
      <c r="E13" s="46">
        <v>96</v>
      </c>
      <c r="F13" s="50">
        <v>113</v>
      </c>
      <c r="G13" s="29">
        <v>117</v>
      </c>
      <c r="H13" s="29" t="s">
        <v>168</v>
      </c>
      <c r="I13" s="27">
        <f>MAX(F13:H13)</f>
        <v>117</v>
      </c>
      <c r="J13" s="28">
        <v>145</v>
      </c>
      <c r="K13" s="29">
        <v>149</v>
      </c>
      <c r="L13" s="29" t="s">
        <v>99</v>
      </c>
      <c r="M13" s="30">
        <f>MAX(J13:L13)</f>
        <v>149</v>
      </c>
      <c r="N13" s="31">
        <f>SUM(I13,M13)</f>
        <v>266</v>
      </c>
      <c r="O13" s="32"/>
      <c r="P13" s="33">
        <f>IF(ISERROR(N13*10^(0.75194503*(LOG10(E13/175.508))^2)),"",N13*10^(0.75194503*(LOG10(E13/175.508))^2))</f>
        <v>299.57686511271743</v>
      </c>
      <c r="Q13" s="36" t="s">
        <v>126</v>
      </c>
    </row>
    <row r="14" spans="1:18" ht="15" customHeight="1">
      <c r="A14" s="21"/>
      <c r="B14" s="133"/>
      <c r="C14" s="37"/>
      <c r="D14" s="38"/>
      <c r="E14" s="49"/>
      <c r="F14" s="59"/>
      <c r="G14" s="60"/>
      <c r="H14" s="60"/>
      <c r="I14" s="27">
        <f t="shared" si="0"/>
        <v>0</v>
      </c>
      <c r="J14" s="28"/>
      <c r="K14" s="29"/>
      <c r="L14" s="29"/>
      <c r="M14" s="30">
        <f t="shared" si="1"/>
        <v>0</v>
      </c>
      <c r="N14" s="31">
        <f t="shared" si="2"/>
        <v>0</v>
      </c>
      <c r="O14" s="32"/>
      <c r="P14" s="33" t="str">
        <f t="shared" si="3"/>
        <v/>
      </c>
      <c r="Q14" s="40"/>
    </row>
    <row r="15" spans="1:18" ht="15" customHeight="1">
      <c r="A15" s="35"/>
      <c r="B15" s="139" t="s">
        <v>149</v>
      </c>
      <c r="C15" s="93"/>
      <c r="D15" s="94"/>
      <c r="E15" s="77"/>
      <c r="F15" s="99"/>
      <c r="G15" s="97"/>
      <c r="H15" s="97"/>
      <c r="I15" s="27">
        <f>MAX(F15:H15)</f>
        <v>0</v>
      </c>
      <c r="J15" s="80"/>
      <c r="K15" s="79"/>
      <c r="L15" s="79"/>
      <c r="M15" s="30">
        <f>MAX(J15:L15)</f>
        <v>0</v>
      </c>
      <c r="N15" s="31">
        <f>SUM(I15,M15)</f>
        <v>0</v>
      </c>
      <c r="O15" s="32"/>
      <c r="P15" s="33" t="str">
        <f>IF(ISERROR(N15*10^(0.75194503*(LOG10(E15/175.508))^2)),"",N15*10^(0.75194503*(LOG10(E15/175.508))^2))</f>
        <v/>
      </c>
      <c r="Q15" s="58"/>
    </row>
    <row r="16" spans="1:18" ht="15" customHeight="1">
      <c r="A16" s="21">
        <v>1</v>
      </c>
      <c r="B16" s="116" t="s">
        <v>150</v>
      </c>
      <c r="C16" s="37" t="s">
        <v>56</v>
      </c>
      <c r="D16" s="117" t="s">
        <v>59</v>
      </c>
      <c r="E16" s="56">
        <v>98.8</v>
      </c>
      <c r="F16" s="47">
        <v>150</v>
      </c>
      <c r="G16" s="48">
        <v>160</v>
      </c>
      <c r="H16" s="48" t="s">
        <v>166</v>
      </c>
      <c r="I16" s="27">
        <f>MAX(F16:H16)</f>
        <v>160</v>
      </c>
      <c r="J16" s="28">
        <v>185</v>
      </c>
      <c r="K16" s="29" t="s">
        <v>167</v>
      </c>
      <c r="L16" s="29">
        <v>200</v>
      </c>
      <c r="M16" s="30">
        <f>MAX(J16:L16)</f>
        <v>200</v>
      </c>
      <c r="N16" s="31">
        <f>SUM(I16,M16)</f>
        <v>360</v>
      </c>
      <c r="O16" s="32"/>
      <c r="P16" s="33">
        <f>IF(ISERROR(N16*10^(0.75194503*(LOG10(E16/175.508))^2)),"",N16*10^(0.75194503*(LOG10(E16/175.508))^2))</f>
        <v>400.98328243178634</v>
      </c>
      <c r="Q16" s="88" t="s">
        <v>19</v>
      </c>
    </row>
    <row r="17" spans="1:17" ht="15" customHeight="1">
      <c r="A17" s="35"/>
      <c r="B17" s="41"/>
      <c r="C17" s="22"/>
      <c r="D17" s="73"/>
      <c r="E17" s="24"/>
      <c r="F17" s="102"/>
      <c r="G17" s="103"/>
      <c r="H17" s="103"/>
      <c r="I17" s="27">
        <f>MAX(F17:H17)</f>
        <v>0</v>
      </c>
      <c r="J17" s="28"/>
      <c r="K17" s="29"/>
      <c r="L17" s="29"/>
      <c r="M17" s="30">
        <f>MAX(J17:L17)</f>
        <v>0</v>
      </c>
      <c r="N17" s="31">
        <f>SUM(I17,M17)</f>
        <v>0</v>
      </c>
      <c r="O17" s="32"/>
      <c r="P17" s="33" t="str">
        <f>IF(ISERROR(N17*10^(0.75194503*(LOG10(E17/175.508))^2)),"",N17*10^(0.75194503*(LOG10(E17/175.508))^2))</f>
        <v/>
      </c>
      <c r="Q17" s="34"/>
    </row>
    <row r="18" spans="1:17" ht="15" customHeight="1">
      <c r="A18" s="21"/>
      <c r="B18" s="134" t="s">
        <v>151</v>
      </c>
      <c r="C18" s="37"/>
      <c r="D18" s="38"/>
      <c r="E18" s="49"/>
      <c r="F18" s="59"/>
      <c r="G18" s="60"/>
      <c r="H18" s="60"/>
      <c r="I18" s="27">
        <f t="shared" si="0"/>
        <v>0</v>
      </c>
      <c r="J18" s="28"/>
      <c r="K18" s="29"/>
      <c r="L18" s="29"/>
      <c r="M18" s="30">
        <f t="shared" si="1"/>
        <v>0</v>
      </c>
      <c r="N18" s="31">
        <f t="shared" si="2"/>
        <v>0</v>
      </c>
      <c r="O18" s="32"/>
      <c r="P18" s="33" t="str">
        <f t="shared" si="3"/>
        <v/>
      </c>
      <c r="Q18" s="40"/>
    </row>
    <row r="19" spans="1:17" ht="15" customHeight="1">
      <c r="A19" s="35">
        <v>1</v>
      </c>
      <c r="B19" s="41" t="s">
        <v>152</v>
      </c>
      <c r="C19" s="22" t="s">
        <v>165</v>
      </c>
      <c r="D19" s="73" t="s">
        <v>21</v>
      </c>
      <c r="E19" s="67">
        <v>102.5</v>
      </c>
      <c r="F19" s="59">
        <v>115</v>
      </c>
      <c r="G19" s="60">
        <v>120</v>
      </c>
      <c r="H19" s="68">
        <v>124</v>
      </c>
      <c r="I19" s="27">
        <f t="shared" si="0"/>
        <v>124</v>
      </c>
      <c r="J19" s="28">
        <v>141</v>
      </c>
      <c r="K19" s="29">
        <v>145</v>
      </c>
      <c r="L19" s="29" t="s">
        <v>96</v>
      </c>
      <c r="M19" s="30">
        <f t="shared" si="1"/>
        <v>145</v>
      </c>
      <c r="N19" s="31">
        <f t="shared" si="2"/>
        <v>269</v>
      </c>
      <c r="O19" s="32"/>
      <c r="P19" s="33">
        <f t="shared" si="3"/>
        <v>295.64849440972364</v>
      </c>
      <c r="Q19" s="58" t="s">
        <v>31</v>
      </c>
    </row>
    <row r="20" spans="1:17" ht="15" customHeight="1">
      <c r="A20" s="21"/>
      <c r="B20" s="41"/>
      <c r="C20" s="22"/>
      <c r="D20" s="73"/>
      <c r="E20" s="24"/>
      <c r="F20" s="28"/>
      <c r="G20" s="29"/>
      <c r="H20" s="29"/>
      <c r="I20" s="27">
        <f>MAX(F20:H20)</f>
        <v>0</v>
      </c>
      <c r="J20" s="28"/>
      <c r="K20" s="29"/>
      <c r="L20" s="29"/>
      <c r="M20" s="30">
        <f>MAX(J20:L20)</f>
        <v>0</v>
      </c>
      <c r="N20" s="31">
        <f>SUM(I20,M20)</f>
        <v>0</v>
      </c>
      <c r="O20" s="32"/>
      <c r="P20" s="33" t="str">
        <f>IF(ISERROR(N20*10^(0.75194503*(LOG10(E20/175.508))^2)),"",N20*10^(0.75194503*(LOG10(E20/175.508))^2))</f>
        <v/>
      </c>
      <c r="Q20" s="58"/>
    </row>
    <row r="21" spans="1:17" ht="15" customHeight="1">
      <c r="A21" s="21"/>
      <c r="B21" s="140" t="s">
        <v>154</v>
      </c>
      <c r="C21" s="37"/>
      <c r="D21" s="72"/>
      <c r="E21" s="39"/>
      <c r="F21" s="28"/>
      <c r="G21" s="29"/>
      <c r="H21" s="29"/>
      <c r="I21" s="27">
        <f t="shared" ref="I21" si="4">MAX(F21:H21)</f>
        <v>0</v>
      </c>
      <c r="J21" s="28"/>
      <c r="K21" s="29"/>
      <c r="L21" s="29"/>
      <c r="M21" s="30">
        <f t="shared" ref="M21" si="5">MAX(J21:L21)</f>
        <v>0</v>
      </c>
      <c r="N21" s="31">
        <f t="shared" ref="N21" si="6">SUM(I21,M21)</f>
        <v>0</v>
      </c>
      <c r="O21" s="32"/>
      <c r="P21" s="33" t="str">
        <f t="shared" ref="P21" si="7">IF(ISERROR(N21*10^(0.75194503*(LOG10(E21/175.508))^2)),"",N21*10^(0.75194503*(LOG10(E21/175.508))^2))</f>
        <v/>
      </c>
      <c r="Q21" s="58"/>
    </row>
    <row r="22" spans="1:17" ht="15" customHeight="1">
      <c r="A22" s="35">
        <v>1</v>
      </c>
      <c r="B22" s="36" t="s">
        <v>155</v>
      </c>
      <c r="C22" s="141" t="s">
        <v>164</v>
      </c>
      <c r="D22" s="72" t="s">
        <v>136</v>
      </c>
      <c r="E22" s="49">
        <v>120</v>
      </c>
      <c r="F22" s="50" t="s">
        <v>102</v>
      </c>
      <c r="G22" s="29" t="s">
        <v>75</v>
      </c>
      <c r="H22" s="29" t="s">
        <v>75</v>
      </c>
      <c r="I22" s="27" t="s">
        <v>75</v>
      </c>
      <c r="J22" s="28" t="s">
        <v>94</v>
      </c>
      <c r="K22" s="29" t="s">
        <v>75</v>
      </c>
      <c r="L22" s="29" t="s">
        <v>75</v>
      </c>
      <c r="M22" s="30" t="s">
        <v>75</v>
      </c>
      <c r="N22" s="31" t="s">
        <v>75</v>
      </c>
      <c r="O22" s="32"/>
      <c r="P22" s="33" t="str">
        <f>IF(ISERROR(N22*10^(0.75194503*(LOG10(E22/175.508))^2)),"",N22*10^(0.75194503*(LOG10(E22/175.508))^2))</f>
        <v/>
      </c>
      <c r="Q22" s="36" t="s">
        <v>126</v>
      </c>
    </row>
    <row r="23" spans="1:17" ht="15" customHeight="1">
      <c r="A23" s="21"/>
      <c r="B23" s="137"/>
      <c r="C23" s="22"/>
      <c r="D23" s="73"/>
      <c r="E23" s="49"/>
      <c r="F23" s="47"/>
      <c r="G23" s="48"/>
      <c r="H23" s="48"/>
      <c r="I23" s="27">
        <f>MAX(F23:H23)</f>
        <v>0</v>
      </c>
      <c r="J23" s="28"/>
      <c r="K23" s="29"/>
      <c r="L23" s="29"/>
      <c r="M23" s="30">
        <f>MAX(J23:L23)</f>
        <v>0</v>
      </c>
      <c r="N23" s="31">
        <f>SUM(I23,M23)</f>
        <v>0</v>
      </c>
      <c r="O23" s="32"/>
      <c r="P23" s="33" t="str">
        <f>IF(ISERROR(N23*10^(0.75194503*(LOG10(E23/175.508))^2)),"",N23*10^(0.75194503*(LOG10(E23/175.508))^2))</f>
        <v/>
      </c>
      <c r="Q23" s="42"/>
    </row>
    <row r="24" spans="1:17" ht="15" customHeight="1">
      <c r="A24" s="35"/>
      <c r="B24" s="134" t="s">
        <v>158</v>
      </c>
      <c r="C24" s="22"/>
      <c r="D24" s="73"/>
      <c r="E24" s="24"/>
      <c r="F24" s="28"/>
      <c r="G24" s="29"/>
      <c r="H24" s="29"/>
      <c r="I24" s="27">
        <f>MAX(F24:H24)</f>
        <v>0</v>
      </c>
      <c r="J24" s="28"/>
      <c r="K24" s="29"/>
      <c r="L24" s="29"/>
      <c r="M24" s="30">
        <f>MAX(J24:L24)</f>
        <v>0</v>
      </c>
      <c r="N24" s="31">
        <f>SUM(I24,M24)</f>
        <v>0</v>
      </c>
      <c r="O24" s="32"/>
      <c r="P24" s="33" t="str">
        <f>IF(ISERROR(N24*10^(0.75194503*(LOG10(E24/175.508))^2)),"",N24*10^(0.75194503*(LOG10(E24/175.508))^2))</f>
        <v/>
      </c>
      <c r="Q24" s="58"/>
    </row>
    <row r="25" spans="1:17" ht="15" customHeight="1">
      <c r="A25" s="21">
        <v>1</v>
      </c>
      <c r="B25" s="36" t="s">
        <v>159</v>
      </c>
      <c r="C25" s="37" t="s">
        <v>58</v>
      </c>
      <c r="D25" s="38" t="s">
        <v>59</v>
      </c>
      <c r="E25" s="49">
        <v>69.2</v>
      </c>
      <c r="F25" s="59">
        <v>85</v>
      </c>
      <c r="G25" s="60">
        <v>90</v>
      </c>
      <c r="H25" s="60">
        <v>92</v>
      </c>
      <c r="I25" s="27">
        <v>92</v>
      </c>
      <c r="J25" s="28">
        <v>102</v>
      </c>
      <c r="K25" s="29">
        <v>105</v>
      </c>
      <c r="L25" s="29">
        <v>108</v>
      </c>
      <c r="M25" s="30">
        <v>108</v>
      </c>
      <c r="N25" s="31">
        <v>200</v>
      </c>
      <c r="O25" s="32"/>
      <c r="P25" s="33">
        <f>IF(ISERROR(N25*10^(0.783497476*(LOG10(E25/153.655))^2)),"",N25*10^(0.783497476*(LOG10(E25/153.655))^2))</f>
        <v>248.35117414362125</v>
      </c>
      <c r="Q25" s="58" t="s">
        <v>60</v>
      </c>
    </row>
    <row r="26" spans="1:17" ht="15" customHeight="1">
      <c r="A26" s="21">
        <v>2</v>
      </c>
      <c r="B26" s="135" t="s">
        <v>160</v>
      </c>
      <c r="C26" s="37" t="s">
        <v>161</v>
      </c>
      <c r="D26" s="38" t="s">
        <v>21</v>
      </c>
      <c r="E26" s="49">
        <v>71.400000000000006</v>
      </c>
      <c r="F26" s="59">
        <v>30</v>
      </c>
      <c r="G26" s="60" t="s">
        <v>162</v>
      </c>
      <c r="H26" s="60" t="s">
        <v>162</v>
      </c>
      <c r="I26" s="27">
        <f t="shared" ref="I26" si="8">MAX(F26:H26)</f>
        <v>30</v>
      </c>
      <c r="J26" s="28">
        <v>40</v>
      </c>
      <c r="K26" s="29">
        <v>45</v>
      </c>
      <c r="L26" s="29" t="s">
        <v>163</v>
      </c>
      <c r="M26" s="30">
        <f t="shared" ref="M26" si="9">MAX(J26:L26)</f>
        <v>45</v>
      </c>
      <c r="N26" s="31">
        <f t="shared" ref="N26" si="10">SUM(I26,M26)</f>
        <v>75</v>
      </c>
      <c r="O26" s="32"/>
      <c r="P26" s="33">
        <f>IF(ISERROR(N26*10^(0.783497476*(LOG10(E26/153.655))^2)),"",N26*10^(0.783497476*(LOG10(E26/153.655))^2))</f>
        <v>91.593250379632153</v>
      </c>
      <c r="Q26" s="58" t="s">
        <v>31</v>
      </c>
    </row>
    <row r="27" spans="1:17" ht="15" hidden="1" customHeight="1">
      <c r="A27" s="21"/>
      <c r="B27" s="82"/>
      <c r="C27" s="93"/>
      <c r="D27" s="84"/>
      <c r="E27" s="85"/>
      <c r="F27" s="78"/>
      <c r="G27" s="79"/>
      <c r="H27" s="79"/>
      <c r="I27" s="27">
        <f t="shared" ref="I27:I35" si="11">MAX(F27:H27)</f>
        <v>0</v>
      </c>
      <c r="J27" s="80"/>
      <c r="K27" s="79"/>
      <c r="L27" s="79"/>
      <c r="M27" s="30">
        <f t="shared" ref="M27:M35" si="12">MAX(J27:L27)</f>
        <v>0</v>
      </c>
      <c r="N27" s="31">
        <f t="shared" ref="N27:N35" si="13">SUM(I27,M27)</f>
        <v>0</v>
      </c>
      <c r="O27" s="32"/>
      <c r="P27" s="33" t="str">
        <f t="shared" ref="P27:P35" si="14">IF(ISERROR(N27*10^(0.75194503*(LOG10(E27/175.508))^2)),"",N27*10^(0.75194503*(LOG10(E27/175.508))^2))</f>
        <v/>
      </c>
      <c r="Q27" s="81"/>
    </row>
    <row r="28" spans="1:17" ht="15" hidden="1" customHeight="1">
      <c r="A28" s="35"/>
      <c r="B28" s="138"/>
      <c r="C28" s="75"/>
      <c r="D28" s="76"/>
      <c r="E28" s="118"/>
      <c r="F28" s="78"/>
      <c r="G28" s="79"/>
      <c r="H28" s="79"/>
      <c r="I28" s="27">
        <f t="shared" si="11"/>
        <v>0</v>
      </c>
      <c r="J28" s="80"/>
      <c r="K28" s="79"/>
      <c r="L28" s="79"/>
      <c r="M28" s="30">
        <f t="shared" si="12"/>
        <v>0</v>
      </c>
      <c r="N28" s="31">
        <f t="shared" si="13"/>
        <v>0</v>
      </c>
      <c r="O28" s="32"/>
      <c r="P28" s="33" t="str">
        <f t="shared" si="14"/>
        <v/>
      </c>
      <c r="Q28" s="81"/>
    </row>
    <row r="29" spans="1:17" ht="15" hidden="1" customHeight="1">
      <c r="A29" s="51"/>
      <c r="B29" s="41"/>
      <c r="C29" s="37"/>
      <c r="D29" s="38"/>
      <c r="E29" s="49"/>
      <c r="F29" s="47"/>
      <c r="G29" s="48"/>
      <c r="H29" s="48"/>
      <c r="I29" s="27">
        <f t="shared" si="11"/>
        <v>0</v>
      </c>
      <c r="J29" s="28"/>
      <c r="K29" s="29"/>
      <c r="L29" s="29"/>
      <c r="M29" s="30">
        <f t="shared" si="12"/>
        <v>0</v>
      </c>
      <c r="N29" s="31">
        <f t="shared" si="13"/>
        <v>0</v>
      </c>
      <c r="O29" s="32"/>
      <c r="P29" s="33" t="str">
        <f t="shared" si="14"/>
        <v/>
      </c>
      <c r="Q29" s="58"/>
    </row>
    <row r="30" spans="1:17" ht="15" hidden="1" customHeight="1">
      <c r="A30" s="21"/>
      <c r="B30" s="82"/>
      <c r="C30" s="93"/>
      <c r="D30" s="84"/>
      <c r="E30" s="85"/>
      <c r="F30" s="78"/>
      <c r="G30" s="79"/>
      <c r="H30" s="79"/>
      <c r="I30" s="27">
        <f t="shared" si="11"/>
        <v>0</v>
      </c>
      <c r="J30" s="80"/>
      <c r="K30" s="79"/>
      <c r="L30" s="79"/>
      <c r="M30" s="30">
        <f t="shared" si="12"/>
        <v>0</v>
      </c>
      <c r="N30" s="31">
        <f t="shared" si="13"/>
        <v>0</v>
      </c>
      <c r="O30" s="32"/>
      <c r="P30" s="33" t="str">
        <f t="shared" si="14"/>
        <v/>
      </c>
      <c r="Q30" s="58"/>
    </row>
    <row r="31" spans="1:17" ht="15" hidden="1" customHeight="1">
      <c r="A31" s="35"/>
      <c r="B31" s="74"/>
      <c r="C31" s="75"/>
      <c r="D31" s="76"/>
      <c r="E31" s="118"/>
      <c r="F31" s="78"/>
      <c r="G31" s="79"/>
      <c r="H31" s="79"/>
      <c r="I31" s="27">
        <f t="shared" si="11"/>
        <v>0</v>
      </c>
      <c r="J31" s="80"/>
      <c r="K31" s="79"/>
      <c r="L31" s="79"/>
      <c r="M31" s="30">
        <f t="shared" si="12"/>
        <v>0</v>
      </c>
      <c r="N31" s="31">
        <f t="shared" si="13"/>
        <v>0</v>
      </c>
      <c r="O31" s="32"/>
      <c r="P31" s="33" t="str">
        <f t="shared" si="14"/>
        <v/>
      </c>
      <c r="Q31" s="58"/>
    </row>
    <row r="32" spans="1:17" ht="15" hidden="1" customHeight="1">
      <c r="A32" s="51"/>
      <c r="B32" s="41"/>
      <c r="C32" s="37"/>
      <c r="D32" s="90"/>
      <c r="E32" s="49"/>
      <c r="F32" s="47"/>
      <c r="G32" s="48"/>
      <c r="H32" s="48"/>
      <c r="I32" s="27">
        <f t="shared" si="11"/>
        <v>0</v>
      </c>
      <c r="J32" s="28"/>
      <c r="K32" s="29"/>
      <c r="L32" s="29"/>
      <c r="M32" s="30">
        <f t="shared" si="12"/>
        <v>0</v>
      </c>
      <c r="N32" s="31">
        <f t="shared" si="13"/>
        <v>0</v>
      </c>
      <c r="O32" s="32"/>
      <c r="P32" s="33" t="str">
        <f t="shared" si="14"/>
        <v/>
      </c>
      <c r="Q32" s="88"/>
    </row>
    <row r="33" spans="1:17" ht="15" hidden="1" customHeight="1">
      <c r="A33" s="21"/>
      <c r="B33" s="82"/>
      <c r="C33" s="93"/>
      <c r="D33" s="84"/>
      <c r="E33" s="85"/>
      <c r="F33" s="78"/>
      <c r="G33" s="79"/>
      <c r="H33" s="79"/>
      <c r="I33" s="27">
        <f t="shared" si="11"/>
        <v>0</v>
      </c>
      <c r="J33" s="80"/>
      <c r="K33" s="79"/>
      <c r="L33" s="79"/>
      <c r="M33" s="30">
        <f t="shared" si="12"/>
        <v>0</v>
      </c>
      <c r="N33" s="31">
        <f t="shared" si="13"/>
        <v>0</v>
      </c>
      <c r="O33" s="32"/>
      <c r="P33" s="33" t="str">
        <f t="shared" si="14"/>
        <v/>
      </c>
      <c r="Q33" s="81"/>
    </row>
    <row r="34" spans="1:17" ht="15" hidden="1" customHeight="1">
      <c r="A34" s="35"/>
      <c r="B34" s="74"/>
      <c r="C34" s="75"/>
      <c r="D34" s="76"/>
      <c r="E34" s="118"/>
      <c r="F34" s="78"/>
      <c r="G34" s="79"/>
      <c r="H34" s="79"/>
      <c r="I34" s="27">
        <f t="shared" si="11"/>
        <v>0</v>
      </c>
      <c r="J34" s="80"/>
      <c r="K34" s="79"/>
      <c r="L34" s="79"/>
      <c r="M34" s="30">
        <f t="shared" si="12"/>
        <v>0</v>
      </c>
      <c r="N34" s="31">
        <f t="shared" si="13"/>
        <v>0</v>
      </c>
      <c r="O34" s="32"/>
      <c r="P34" s="33" t="str">
        <f t="shared" si="14"/>
        <v/>
      </c>
      <c r="Q34" s="81"/>
    </row>
    <row r="35" spans="1:17" ht="15" hidden="1" customHeight="1">
      <c r="A35" s="51"/>
      <c r="B35" s="41"/>
      <c r="C35" s="22"/>
      <c r="D35" s="90"/>
      <c r="E35" s="49"/>
      <c r="F35" s="47"/>
      <c r="G35" s="48"/>
      <c r="H35" s="48"/>
      <c r="I35" s="27">
        <f t="shared" si="11"/>
        <v>0</v>
      </c>
      <c r="J35" s="28"/>
      <c r="K35" s="29"/>
      <c r="L35" s="29"/>
      <c r="M35" s="30">
        <f t="shared" si="12"/>
        <v>0</v>
      </c>
      <c r="N35" s="31">
        <f t="shared" si="13"/>
        <v>0</v>
      </c>
      <c r="O35" s="32"/>
      <c r="P35" s="33" t="str">
        <f t="shared" si="14"/>
        <v/>
      </c>
      <c r="Q35" s="40"/>
    </row>
    <row r="37" spans="1:17">
      <c r="D37" s="178"/>
      <c r="I37" s="178"/>
    </row>
    <row r="38" spans="1:17">
      <c r="C38" s="3" t="s">
        <v>187</v>
      </c>
      <c r="D38" s="177">
        <f>SUM(P10,P11,P16,P25)</f>
        <v>1343.9556990120232</v>
      </c>
    </row>
    <row r="40" spans="1:17">
      <c r="C40" s="3" t="s">
        <v>186</v>
      </c>
      <c r="D40" s="177">
        <f>SUM(P26,P19)</f>
        <v>387.24174478935578</v>
      </c>
    </row>
    <row r="42" spans="1:17">
      <c r="C42" s="3" t="s">
        <v>190</v>
      </c>
      <c r="D42" s="177">
        <f>SUM(P12,P13)</f>
        <v>605.91110312271417</v>
      </c>
    </row>
  </sheetData>
  <sortState ref="B10:Q13">
    <sortCondition descending="1" ref="N10:N13"/>
  </sortState>
  <mergeCells count="20">
    <mergeCell ref="A1:Q1"/>
    <mergeCell ref="A2:Q2"/>
    <mergeCell ref="A3:Q3"/>
    <mergeCell ref="A5:C5"/>
    <mergeCell ref="F5:H5"/>
    <mergeCell ref="J5:L5"/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</mergeCells>
  <conditionalFormatting sqref="F9:H9 J9:L9">
    <cfRule type="cellIs" dxfId="56" priority="67" stopIfTrue="1" operator="greaterThan">
      <formula>"n"</formula>
    </cfRule>
  </conditionalFormatting>
  <conditionalFormatting sqref="F14:H14 J14:L14">
    <cfRule type="cellIs" dxfId="55" priority="65" stopIfTrue="1" operator="greaterThan">
      <formula>"n"</formula>
    </cfRule>
  </conditionalFormatting>
  <conditionalFormatting sqref="F18:H19 J18:L19">
    <cfRule type="cellIs" dxfId="54" priority="64" stopIfTrue="1" operator="greaterThan">
      <formula>"n"</formula>
    </cfRule>
  </conditionalFormatting>
  <conditionalFormatting sqref="F15:H15 J15:L15">
    <cfRule type="cellIs" dxfId="53" priority="58" operator="greaterThan">
      <formula>"n"</formula>
    </cfRule>
    <cfRule type="cellIs" dxfId="52" priority="59" operator="greaterThan">
      <formula>"b"</formula>
    </cfRule>
    <cfRule type="cellIs" dxfId="51" priority="60" operator="greaterThan">
      <formula>0</formula>
    </cfRule>
  </conditionalFormatting>
  <conditionalFormatting sqref="F17:H17 J17:L17">
    <cfRule type="cellIs" dxfId="50" priority="52" operator="greaterThan">
      <formula>"n"</formula>
    </cfRule>
    <cfRule type="cellIs" dxfId="49" priority="53" operator="greaterThan">
      <formula>"b"</formula>
    </cfRule>
    <cfRule type="cellIs" dxfId="48" priority="54" operator="greaterThan">
      <formula>0</formula>
    </cfRule>
  </conditionalFormatting>
  <conditionalFormatting sqref="F20:H20 J20:L20">
    <cfRule type="cellIs" dxfId="47" priority="49" operator="greaterThan">
      <formula>"n"</formula>
    </cfRule>
    <cfRule type="cellIs" dxfId="46" priority="50" operator="greaterThan">
      <formula>"b"</formula>
    </cfRule>
    <cfRule type="cellIs" dxfId="45" priority="51" operator="greaterThan">
      <formula>0</formula>
    </cfRule>
  </conditionalFormatting>
  <conditionalFormatting sqref="F27:H27 J27:L27">
    <cfRule type="cellIs" dxfId="44" priority="36" operator="greaterThan">
      <formula>"n"</formula>
    </cfRule>
    <cfRule type="cellIs" dxfId="43" priority="37" operator="greaterThan">
      <formula>"b"</formula>
    </cfRule>
    <cfRule type="cellIs" dxfId="42" priority="38" operator="greaterThan">
      <formula>0</formula>
    </cfRule>
  </conditionalFormatting>
  <conditionalFormatting sqref="F23:H23 J23:L23">
    <cfRule type="cellIs" dxfId="41" priority="43" operator="greaterThan">
      <formula>"n"</formula>
    </cfRule>
    <cfRule type="cellIs" dxfId="40" priority="44" operator="greaterThan">
      <formula>"b"</formula>
    </cfRule>
    <cfRule type="cellIs" dxfId="39" priority="45" operator="greaterThan">
      <formula>0</formula>
    </cfRule>
  </conditionalFormatting>
  <conditionalFormatting sqref="F24:H24 J24:L24">
    <cfRule type="cellIs" dxfId="38" priority="40" operator="greaterThan">
      <formula>"n"</formula>
    </cfRule>
    <cfRule type="cellIs" dxfId="37" priority="41" operator="greaterThan">
      <formula>"b"</formula>
    </cfRule>
    <cfRule type="cellIs" dxfId="36" priority="42" operator="greaterThan">
      <formula>0</formula>
    </cfRule>
  </conditionalFormatting>
  <conditionalFormatting sqref="F26:H26 J26:L26">
    <cfRule type="cellIs" dxfId="35" priority="39" stopIfTrue="1" operator="greaterThan">
      <formula>"n"</formula>
    </cfRule>
  </conditionalFormatting>
  <conditionalFormatting sqref="F28:H28 J28:L28">
    <cfRule type="cellIs" dxfId="34" priority="33" operator="greaterThan">
      <formula>"n"</formula>
    </cfRule>
    <cfRule type="cellIs" dxfId="33" priority="34" operator="greaterThan">
      <formula>"b"</formula>
    </cfRule>
    <cfRule type="cellIs" dxfId="32" priority="35" operator="greaterThan">
      <formula>0</formula>
    </cfRule>
  </conditionalFormatting>
  <conditionalFormatting sqref="F29:H29 J29:L29">
    <cfRule type="cellIs" dxfId="31" priority="30" operator="greaterThan">
      <formula>"n"</formula>
    </cfRule>
    <cfRule type="cellIs" dxfId="30" priority="31" operator="greaterThan">
      <formula>"b"</formula>
    </cfRule>
    <cfRule type="cellIs" dxfId="29" priority="32" operator="greaterThan">
      <formula>0</formula>
    </cfRule>
  </conditionalFormatting>
  <conditionalFormatting sqref="F25:H25 J25:L25">
    <cfRule type="cellIs" dxfId="28" priority="29" stopIfTrue="1" operator="greaterThan">
      <formula>"n"</formula>
    </cfRule>
  </conditionalFormatting>
  <conditionalFormatting sqref="F21:H21 J21:L21">
    <cfRule type="cellIs" dxfId="27" priority="26" operator="greaterThan">
      <formula>"n"</formula>
    </cfRule>
    <cfRule type="cellIs" dxfId="26" priority="27" operator="greaterThan">
      <formula>"b"</formula>
    </cfRule>
    <cfRule type="cellIs" dxfId="25" priority="28" operator="greaterThan">
      <formula>0</formula>
    </cfRule>
  </conditionalFormatting>
  <conditionalFormatting sqref="F30:H30 J30:L30">
    <cfRule type="cellIs" dxfId="24" priority="23" operator="greaterThan">
      <formula>"n"</formula>
    </cfRule>
    <cfRule type="cellIs" dxfId="23" priority="24" operator="greaterThan">
      <formula>"b"</formula>
    </cfRule>
    <cfRule type="cellIs" dxfId="22" priority="25" operator="greaterThan">
      <formula>0</formula>
    </cfRule>
  </conditionalFormatting>
  <conditionalFormatting sqref="F31:H31 J31:L31">
    <cfRule type="cellIs" dxfId="21" priority="20" operator="greaterThan">
      <formula>"n"</formula>
    </cfRule>
    <cfRule type="cellIs" dxfId="20" priority="21" operator="greaterThan">
      <formula>"b"</formula>
    </cfRule>
    <cfRule type="cellIs" dxfId="19" priority="22" operator="greaterThan">
      <formula>0</formula>
    </cfRule>
  </conditionalFormatting>
  <conditionalFormatting sqref="F32:H32 J32:L32">
    <cfRule type="cellIs" dxfId="18" priority="17" operator="greaterThan">
      <formula>"n"</formula>
    </cfRule>
    <cfRule type="cellIs" dxfId="17" priority="18" operator="greaterThan">
      <formula>"b"</formula>
    </cfRule>
    <cfRule type="cellIs" dxfId="16" priority="19" operator="greaterThan">
      <formula>0</formula>
    </cfRule>
  </conditionalFormatting>
  <conditionalFormatting sqref="F33:H33 J33:L33">
    <cfRule type="cellIs" dxfId="15" priority="14" operator="greaterThan">
      <formula>"n"</formula>
    </cfRule>
    <cfRule type="cellIs" dxfId="14" priority="15" operator="greaterThan">
      <formula>"b"</formula>
    </cfRule>
    <cfRule type="cellIs" dxfId="13" priority="16" operator="greaterThan">
      <formula>0</formula>
    </cfRule>
  </conditionalFormatting>
  <conditionalFormatting sqref="F34:H34 J34:L34">
    <cfRule type="cellIs" dxfId="12" priority="11" operator="greaterThan">
      <formula>"n"</formula>
    </cfRule>
    <cfRule type="cellIs" dxfId="11" priority="12" operator="greaterThan">
      <formula>"b"</formula>
    </cfRule>
    <cfRule type="cellIs" dxfId="10" priority="13" operator="greaterThan">
      <formula>0</formula>
    </cfRule>
  </conditionalFormatting>
  <conditionalFormatting sqref="F35:H35 J35:L35">
    <cfRule type="cellIs" dxfId="9" priority="8" operator="greaterThan">
      <formula>"n"</formula>
    </cfRule>
    <cfRule type="cellIs" dxfId="8" priority="9" operator="greaterThan">
      <formula>"b"</formula>
    </cfRule>
    <cfRule type="cellIs" dxfId="7" priority="10" operator="greaterThan">
      <formula>0</formula>
    </cfRule>
  </conditionalFormatting>
  <conditionalFormatting sqref="J22:L22 F22:H22">
    <cfRule type="cellIs" dxfId="6" priority="7" stopIfTrue="1" operator="greaterThan">
      <formula>"n"</formula>
    </cfRule>
  </conditionalFormatting>
  <conditionalFormatting sqref="F16:H16">
    <cfRule type="cellIs" dxfId="5" priority="6" stopIfTrue="1" operator="greaterThan">
      <formula>"n"</formula>
    </cfRule>
  </conditionalFormatting>
  <conditionalFormatting sqref="J16:L16">
    <cfRule type="cellIs" dxfId="4" priority="5" stopIfTrue="1" operator="greaterThan">
      <formula>"n"</formula>
    </cfRule>
  </conditionalFormatting>
  <conditionalFormatting sqref="F10:H10">
    <cfRule type="cellIs" dxfId="3" priority="4" stopIfTrue="1" operator="greaterThan">
      <formula>"n"</formula>
    </cfRule>
  </conditionalFormatting>
  <conditionalFormatting sqref="F11:H13">
    <cfRule type="cellIs" dxfId="2" priority="3" stopIfTrue="1" operator="greaterThan">
      <formula>"n"</formula>
    </cfRule>
  </conditionalFormatting>
  <conditionalFormatting sqref="J11:L13">
    <cfRule type="cellIs" dxfId="1" priority="2" stopIfTrue="1" operator="greaterThan">
      <formula>"n"</formula>
    </cfRule>
  </conditionalFormatting>
  <conditionalFormatting sqref="J10:L10">
    <cfRule type="cellIs" dxfId="0" priority="1" stopIfTrue="1" operator="greaterThan">
      <formula>"n"</formula>
    </cfRule>
  </conditionalFormatting>
  <dataValidations count="1">
    <dataValidation type="whole" allowBlank="1" sqref="F31:H31 F34:H34 F9:H9 F28:H28 F24:H26 F18:H21 F14:H14">
      <formula1>0</formula1>
      <formula2>999</formula2>
    </dataValidation>
  </dataValidations>
  <pageMargins left="0.78740157480314965" right="0.39370078740157483" top="0" bottom="0" header="0" footer="0"/>
  <pageSetup paperSize="9" scale="9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2:F7"/>
  <sheetViews>
    <sheetView workbookViewId="0">
      <selection activeCell="A4" sqref="A4"/>
    </sheetView>
  </sheetViews>
  <sheetFormatPr defaultRowHeight="12.75"/>
  <cols>
    <col min="1" max="4" width="9.140625" style="122"/>
    <col min="5" max="5" width="18.5703125" style="122" customWidth="1"/>
    <col min="6" max="6" width="11" style="122" customWidth="1"/>
    <col min="7" max="16384" width="9.140625" style="122"/>
  </cols>
  <sheetData>
    <row r="2" spans="3:6" ht="26.25">
      <c r="C2" s="124"/>
      <c r="D2" s="125"/>
      <c r="E2" s="124" t="s">
        <v>125</v>
      </c>
      <c r="F2" s="125"/>
    </row>
    <row r="3" spans="3:6">
      <c r="D3" s="126"/>
      <c r="E3" s="127"/>
    </row>
    <row r="4" spans="3:6" ht="19.5">
      <c r="D4" s="128" t="s">
        <v>185</v>
      </c>
      <c r="E4" s="129" t="s">
        <v>134</v>
      </c>
      <c r="F4" s="130" t="s">
        <v>14</v>
      </c>
    </row>
    <row r="5" spans="3:6" ht="19.5">
      <c r="D5" s="128">
        <v>1</v>
      </c>
      <c r="E5" s="129" t="s">
        <v>59</v>
      </c>
      <c r="F5" s="176" t="s">
        <v>189</v>
      </c>
    </row>
    <row r="6" spans="3:6" ht="19.5">
      <c r="D6" s="128">
        <v>2</v>
      </c>
      <c r="E6" s="129" t="s">
        <v>21</v>
      </c>
      <c r="F6" s="176" t="s">
        <v>188</v>
      </c>
    </row>
    <row r="7" spans="3:6" ht="19.5">
      <c r="D7" s="128">
        <v>3</v>
      </c>
      <c r="E7" s="129" t="s">
        <v>136</v>
      </c>
      <c r="F7" s="176" t="s">
        <v>191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F8"/>
  <sheetViews>
    <sheetView workbookViewId="0">
      <selection activeCell="D20" sqref="D20"/>
    </sheetView>
  </sheetViews>
  <sheetFormatPr defaultRowHeight="12.75"/>
  <cols>
    <col min="1" max="1" width="18" style="122" customWidth="1"/>
    <col min="2" max="2" width="9.140625" style="122" customWidth="1"/>
    <col min="3" max="3" width="7.5703125" style="123" customWidth="1"/>
    <col min="4" max="4" width="20.85546875" style="122" customWidth="1"/>
    <col min="5" max="5" width="9.5703125" style="122" customWidth="1"/>
    <col min="6" max="256" width="9.140625" style="122"/>
    <col min="257" max="257" width="18" style="122" customWidth="1"/>
    <col min="258" max="258" width="9.140625" style="122" customWidth="1"/>
    <col min="259" max="259" width="7.5703125" style="122" customWidth="1"/>
    <col min="260" max="260" width="20.85546875" style="122" customWidth="1"/>
    <col min="261" max="261" width="9.5703125" style="122" customWidth="1"/>
    <col min="262" max="512" width="9.140625" style="122"/>
    <col min="513" max="513" width="18" style="122" customWidth="1"/>
    <col min="514" max="514" width="9.140625" style="122" customWidth="1"/>
    <col min="515" max="515" width="7.5703125" style="122" customWidth="1"/>
    <col min="516" max="516" width="20.85546875" style="122" customWidth="1"/>
    <col min="517" max="517" width="9.5703125" style="122" customWidth="1"/>
    <col min="518" max="768" width="9.140625" style="122"/>
    <col min="769" max="769" width="18" style="122" customWidth="1"/>
    <col min="770" max="770" width="9.140625" style="122" customWidth="1"/>
    <col min="771" max="771" width="7.5703125" style="122" customWidth="1"/>
    <col min="772" max="772" width="20.85546875" style="122" customWidth="1"/>
    <col min="773" max="773" width="9.5703125" style="122" customWidth="1"/>
    <col min="774" max="1024" width="9.140625" style="122"/>
    <col min="1025" max="1025" width="18" style="122" customWidth="1"/>
    <col min="1026" max="1026" width="9.140625" style="122" customWidth="1"/>
    <col min="1027" max="1027" width="7.5703125" style="122" customWidth="1"/>
    <col min="1028" max="1028" width="20.85546875" style="122" customWidth="1"/>
    <col min="1029" max="1029" width="9.5703125" style="122" customWidth="1"/>
    <col min="1030" max="1280" width="9.140625" style="122"/>
    <col min="1281" max="1281" width="18" style="122" customWidth="1"/>
    <col min="1282" max="1282" width="9.140625" style="122" customWidth="1"/>
    <col min="1283" max="1283" width="7.5703125" style="122" customWidth="1"/>
    <col min="1284" max="1284" width="20.85546875" style="122" customWidth="1"/>
    <col min="1285" max="1285" width="9.5703125" style="122" customWidth="1"/>
    <col min="1286" max="1536" width="9.140625" style="122"/>
    <col min="1537" max="1537" width="18" style="122" customWidth="1"/>
    <col min="1538" max="1538" width="9.140625" style="122" customWidth="1"/>
    <col min="1539" max="1539" width="7.5703125" style="122" customWidth="1"/>
    <col min="1540" max="1540" width="20.85546875" style="122" customWidth="1"/>
    <col min="1541" max="1541" width="9.5703125" style="122" customWidth="1"/>
    <col min="1542" max="1792" width="9.140625" style="122"/>
    <col min="1793" max="1793" width="18" style="122" customWidth="1"/>
    <col min="1794" max="1794" width="9.140625" style="122" customWidth="1"/>
    <col min="1795" max="1795" width="7.5703125" style="122" customWidth="1"/>
    <col min="1796" max="1796" width="20.85546875" style="122" customWidth="1"/>
    <col min="1797" max="1797" width="9.5703125" style="122" customWidth="1"/>
    <col min="1798" max="2048" width="9.140625" style="122"/>
    <col min="2049" max="2049" width="18" style="122" customWidth="1"/>
    <col min="2050" max="2050" width="9.140625" style="122" customWidth="1"/>
    <col min="2051" max="2051" width="7.5703125" style="122" customWidth="1"/>
    <col min="2052" max="2052" width="20.85546875" style="122" customWidth="1"/>
    <col min="2053" max="2053" width="9.5703125" style="122" customWidth="1"/>
    <col min="2054" max="2304" width="9.140625" style="122"/>
    <col min="2305" max="2305" width="18" style="122" customWidth="1"/>
    <col min="2306" max="2306" width="9.140625" style="122" customWidth="1"/>
    <col min="2307" max="2307" width="7.5703125" style="122" customWidth="1"/>
    <col min="2308" max="2308" width="20.85546875" style="122" customWidth="1"/>
    <col min="2309" max="2309" width="9.5703125" style="122" customWidth="1"/>
    <col min="2310" max="2560" width="9.140625" style="122"/>
    <col min="2561" max="2561" width="18" style="122" customWidth="1"/>
    <col min="2562" max="2562" width="9.140625" style="122" customWidth="1"/>
    <col min="2563" max="2563" width="7.5703125" style="122" customWidth="1"/>
    <col min="2564" max="2564" width="20.85546875" style="122" customWidth="1"/>
    <col min="2565" max="2565" width="9.5703125" style="122" customWidth="1"/>
    <col min="2566" max="2816" width="9.140625" style="122"/>
    <col min="2817" max="2817" width="18" style="122" customWidth="1"/>
    <col min="2818" max="2818" width="9.140625" style="122" customWidth="1"/>
    <col min="2819" max="2819" width="7.5703125" style="122" customWidth="1"/>
    <col min="2820" max="2820" width="20.85546875" style="122" customWidth="1"/>
    <col min="2821" max="2821" width="9.5703125" style="122" customWidth="1"/>
    <col min="2822" max="3072" width="9.140625" style="122"/>
    <col min="3073" max="3073" width="18" style="122" customWidth="1"/>
    <col min="3074" max="3074" width="9.140625" style="122" customWidth="1"/>
    <col min="3075" max="3075" width="7.5703125" style="122" customWidth="1"/>
    <col min="3076" max="3076" width="20.85546875" style="122" customWidth="1"/>
    <col min="3077" max="3077" width="9.5703125" style="122" customWidth="1"/>
    <col min="3078" max="3328" width="9.140625" style="122"/>
    <col min="3329" max="3329" width="18" style="122" customWidth="1"/>
    <col min="3330" max="3330" width="9.140625" style="122" customWidth="1"/>
    <col min="3331" max="3331" width="7.5703125" style="122" customWidth="1"/>
    <col min="3332" max="3332" width="20.85546875" style="122" customWidth="1"/>
    <col min="3333" max="3333" width="9.5703125" style="122" customWidth="1"/>
    <col min="3334" max="3584" width="9.140625" style="122"/>
    <col min="3585" max="3585" width="18" style="122" customWidth="1"/>
    <col min="3586" max="3586" width="9.140625" style="122" customWidth="1"/>
    <col min="3587" max="3587" width="7.5703125" style="122" customWidth="1"/>
    <col min="3588" max="3588" width="20.85546875" style="122" customWidth="1"/>
    <col min="3589" max="3589" width="9.5703125" style="122" customWidth="1"/>
    <col min="3590" max="3840" width="9.140625" style="122"/>
    <col min="3841" max="3841" width="18" style="122" customWidth="1"/>
    <col min="3842" max="3842" width="9.140625" style="122" customWidth="1"/>
    <col min="3843" max="3843" width="7.5703125" style="122" customWidth="1"/>
    <col min="3844" max="3844" width="20.85546875" style="122" customWidth="1"/>
    <col min="3845" max="3845" width="9.5703125" style="122" customWidth="1"/>
    <col min="3846" max="4096" width="9.140625" style="122"/>
    <col min="4097" max="4097" width="18" style="122" customWidth="1"/>
    <col min="4098" max="4098" width="9.140625" style="122" customWidth="1"/>
    <col min="4099" max="4099" width="7.5703125" style="122" customWidth="1"/>
    <col min="4100" max="4100" width="20.85546875" style="122" customWidth="1"/>
    <col min="4101" max="4101" width="9.5703125" style="122" customWidth="1"/>
    <col min="4102" max="4352" width="9.140625" style="122"/>
    <col min="4353" max="4353" width="18" style="122" customWidth="1"/>
    <col min="4354" max="4354" width="9.140625" style="122" customWidth="1"/>
    <col min="4355" max="4355" width="7.5703125" style="122" customWidth="1"/>
    <col min="4356" max="4356" width="20.85546875" style="122" customWidth="1"/>
    <col min="4357" max="4357" width="9.5703125" style="122" customWidth="1"/>
    <col min="4358" max="4608" width="9.140625" style="122"/>
    <col min="4609" max="4609" width="18" style="122" customWidth="1"/>
    <col min="4610" max="4610" width="9.140625" style="122" customWidth="1"/>
    <col min="4611" max="4611" width="7.5703125" style="122" customWidth="1"/>
    <col min="4612" max="4612" width="20.85546875" style="122" customWidth="1"/>
    <col min="4613" max="4613" width="9.5703125" style="122" customWidth="1"/>
    <col min="4614" max="4864" width="9.140625" style="122"/>
    <col min="4865" max="4865" width="18" style="122" customWidth="1"/>
    <col min="4866" max="4866" width="9.140625" style="122" customWidth="1"/>
    <col min="4867" max="4867" width="7.5703125" style="122" customWidth="1"/>
    <col min="4868" max="4868" width="20.85546875" style="122" customWidth="1"/>
    <col min="4869" max="4869" width="9.5703125" style="122" customWidth="1"/>
    <col min="4870" max="5120" width="9.140625" style="122"/>
    <col min="5121" max="5121" width="18" style="122" customWidth="1"/>
    <col min="5122" max="5122" width="9.140625" style="122" customWidth="1"/>
    <col min="5123" max="5123" width="7.5703125" style="122" customWidth="1"/>
    <col min="5124" max="5124" width="20.85546875" style="122" customWidth="1"/>
    <col min="5125" max="5125" width="9.5703125" style="122" customWidth="1"/>
    <col min="5126" max="5376" width="9.140625" style="122"/>
    <col min="5377" max="5377" width="18" style="122" customWidth="1"/>
    <col min="5378" max="5378" width="9.140625" style="122" customWidth="1"/>
    <col min="5379" max="5379" width="7.5703125" style="122" customWidth="1"/>
    <col min="5380" max="5380" width="20.85546875" style="122" customWidth="1"/>
    <col min="5381" max="5381" width="9.5703125" style="122" customWidth="1"/>
    <col min="5382" max="5632" width="9.140625" style="122"/>
    <col min="5633" max="5633" width="18" style="122" customWidth="1"/>
    <col min="5634" max="5634" width="9.140625" style="122" customWidth="1"/>
    <col min="5635" max="5635" width="7.5703125" style="122" customWidth="1"/>
    <col min="5636" max="5636" width="20.85546875" style="122" customWidth="1"/>
    <col min="5637" max="5637" width="9.5703125" style="122" customWidth="1"/>
    <col min="5638" max="5888" width="9.140625" style="122"/>
    <col min="5889" max="5889" width="18" style="122" customWidth="1"/>
    <col min="5890" max="5890" width="9.140625" style="122" customWidth="1"/>
    <col min="5891" max="5891" width="7.5703125" style="122" customWidth="1"/>
    <col min="5892" max="5892" width="20.85546875" style="122" customWidth="1"/>
    <col min="5893" max="5893" width="9.5703125" style="122" customWidth="1"/>
    <col min="5894" max="6144" width="9.140625" style="122"/>
    <col min="6145" max="6145" width="18" style="122" customWidth="1"/>
    <col min="6146" max="6146" width="9.140625" style="122" customWidth="1"/>
    <col min="6147" max="6147" width="7.5703125" style="122" customWidth="1"/>
    <col min="6148" max="6148" width="20.85546875" style="122" customWidth="1"/>
    <col min="6149" max="6149" width="9.5703125" style="122" customWidth="1"/>
    <col min="6150" max="6400" width="9.140625" style="122"/>
    <col min="6401" max="6401" width="18" style="122" customWidth="1"/>
    <col min="6402" max="6402" width="9.140625" style="122" customWidth="1"/>
    <col min="6403" max="6403" width="7.5703125" style="122" customWidth="1"/>
    <col min="6404" max="6404" width="20.85546875" style="122" customWidth="1"/>
    <col min="6405" max="6405" width="9.5703125" style="122" customWidth="1"/>
    <col min="6406" max="6656" width="9.140625" style="122"/>
    <col min="6657" max="6657" width="18" style="122" customWidth="1"/>
    <col min="6658" max="6658" width="9.140625" style="122" customWidth="1"/>
    <col min="6659" max="6659" width="7.5703125" style="122" customWidth="1"/>
    <col min="6660" max="6660" width="20.85546875" style="122" customWidth="1"/>
    <col min="6661" max="6661" width="9.5703125" style="122" customWidth="1"/>
    <col min="6662" max="6912" width="9.140625" style="122"/>
    <col min="6913" max="6913" width="18" style="122" customWidth="1"/>
    <col min="6914" max="6914" width="9.140625" style="122" customWidth="1"/>
    <col min="6915" max="6915" width="7.5703125" style="122" customWidth="1"/>
    <col min="6916" max="6916" width="20.85546875" style="122" customWidth="1"/>
    <col min="6917" max="6917" width="9.5703125" style="122" customWidth="1"/>
    <col min="6918" max="7168" width="9.140625" style="122"/>
    <col min="7169" max="7169" width="18" style="122" customWidth="1"/>
    <col min="7170" max="7170" width="9.140625" style="122" customWidth="1"/>
    <col min="7171" max="7171" width="7.5703125" style="122" customWidth="1"/>
    <col min="7172" max="7172" width="20.85546875" style="122" customWidth="1"/>
    <col min="7173" max="7173" width="9.5703125" style="122" customWidth="1"/>
    <col min="7174" max="7424" width="9.140625" style="122"/>
    <col min="7425" max="7425" width="18" style="122" customWidth="1"/>
    <col min="7426" max="7426" width="9.140625" style="122" customWidth="1"/>
    <col min="7427" max="7427" width="7.5703125" style="122" customWidth="1"/>
    <col min="7428" max="7428" width="20.85546875" style="122" customWidth="1"/>
    <col min="7429" max="7429" width="9.5703125" style="122" customWidth="1"/>
    <col min="7430" max="7680" width="9.140625" style="122"/>
    <col min="7681" max="7681" width="18" style="122" customWidth="1"/>
    <col min="7682" max="7682" width="9.140625" style="122" customWidth="1"/>
    <col min="7683" max="7683" width="7.5703125" style="122" customWidth="1"/>
    <col min="7684" max="7684" width="20.85546875" style="122" customWidth="1"/>
    <col min="7685" max="7685" width="9.5703125" style="122" customWidth="1"/>
    <col min="7686" max="7936" width="9.140625" style="122"/>
    <col min="7937" max="7937" width="18" style="122" customWidth="1"/>
    <col min="7938" max="7938" width="9.140625" style="122" customWidth="1"/>
    <col min="7939" max="7939" width="7.5703125" style="122" customWidth="1"/>
    <col min="7940" max="7940" width="20.85546875" style="122" customWidth="1"/>
    <col min="7941" max="7941" width="9.5703125" style="122" customWidth="1"/>
    <col min="7942" max="8192" width="9.140625" style="122"/>
    <col min="8193" max="8193" width="18" style="122" customWidth="1"/>
    <col min="8194" max="8194" width="9.140625" style="122" customWidth="1"/>
    <col min="8195" max="8195" width="7.5703125" style="122" customWidth="1"/>
    <col min="8196" max="8196" width="20.85546875" style="122" customWidth="1"/>
    <col min="8197" max="8197" width="9.5703125" style="122" customWidth="1"/>
    <col min="8198" max="8448" width="9.140625" style="122"/>
    <col min="8449" max="8449" width="18" style="122" customWidth="1"/>
    <col min="8450" max="8450" width="9.140625" style="122" customWidth="1"/>
    <col min="8451" max="8451" width="7.5703125" style="122" customWidth="1"/>
    <col min="8452" max="8452" width="20.85546875" style="122" customWidth="1"/>
    <col min="8453" max="8453" width="9.5703125" style="122" customWidth="1"/>
    <col min="8454" max="8704" width="9.140625" style="122"/>
    <col min="8705" max="8705" width="18" style="122" customWidth="1"/>
    <col min="8706" max="8706" width="9.140625" style="122" customWidth="1"/>
    <col min="8707" max="8707" width="7.5703125" style="122" customWidth="1"/>
    <col min="8708" max="8708" width="20.85546875" style="122" customWidth="1"/>
    <col min="8709" max="8709" width="9.5703125" style="122" customWidth="1"/>
    <col min="8710" max="8960" width="9.140625" style="122"/>
    <col min="8961" max="8961" width="18" style="122" customWidth="1"/>
    <col min="8962" max="8962" width="9.140625" style="122" customWidth="1"/>
    <col min="8963" max="8963" width="7.5703125" style="122" customWidth="1"/>
    <col min="8964" max="8964" width="20.85546875" style="122" customWidth="1"/>
    <col min="8965" max="8965" width="9.5703125" style="122" customWidth="1"/>
    <col min="8966" max="9216" width="9.140625" style="122"/>
    <col min="9217" max="9217" width="18" style="122" customWidth="1"/>
    <col min="9218" max="9218" width="9.140625" style="122" customWidth="1"/>
    <col min="9219" max="9219" width="7.5703125" style="122" customWidth="1"/>
    <col min="9220" max="9220" width="20.85546875" style="122" customWidth="1"/>
    <col min="9221" max="9221" width="9.5703125" style="122" customWidth="1"/>
    <col min="9222" max="9472" width="9.140625" style="122"/>
    <col min="9473" max="9473" width="18" style="122" customWidth="1"/>
    <col min="9474" max="9474" width="9.140625" style="122" customWidth="1"/>
    <col min="9475" max="9475" width="7.5703125" style="122" customWidth="1"/>
    <col min="9476" max="9476" width="20.85546875" style="122" customWidth="1"/>
    <col min="9477" max="9477" width="9.5703125" style="122" customWidth="1"/>
    <col min="9478" max="9728" width="9.140625" style="122"/>
    <col min="9729" max="9729" width="18" style="122" customWidth="1"/>
    <col min="9730" max="9730" width="9.140625" style="122" customWidth="1"/>
    <col min="9731" max="9731" width="7.5703125" style="122" customWidth="1"/>
    <col min="9732" max="9732" width="20.85546875" style="122" customWidth="1"/>
    <col min="9733" max="9733" width="9.5703125" style="122" customWidth="1"/>
    <col min="9734" max="9984" width="9.140625" style="122"/>
    <col min="9985" max="9985" width="18" style="122" customWidth="1"/>
    <col min="9986" max="9986" width="9.140625" style="122" customWidth="1"/>
    <col min="9987" max="9987" width="7.5703125" style="122" customWidth="1"/>
    <col min="9988" max="9988" width="20.85546875" style="122" customWidth="1"/>
    <col min="9989" max="9989" width="9.5703125" style="122" customWidth="1"/>
    <col min="9990" max="10240" width="9.140625" style="122"/>
    <col min="10241" max="10241" width="18" style="122" customWidth="1"/>
    <col min="10242" max="10242" width="9.140625" style="122" customWidth="1"/>
    <col min="10243" max="10243" width="7.5703125" style="122" customWidth="1"/>
    <col min="10244" max="10244" width="20.85546875" style="122" customWidth="1"/>
    <col min="10245" max="10245" width="9.5703125" style="122" customWidth="1"/>
    <col min="10246" max="10496" width="9.140625" style="122"/>
    <col min="10497" max="10497" width="18" style="122" customWidth="1"/>
    <col min="10498" max="10498" width="9.140625" style="122" customWidth="1"/>
    <col min="10499" max="10499" width="7.5703125" style="122" customWidth="1"/>
    <col min="10500" max="10500" width="20.85546875" style="122" customWidth="1"/>
    <col min="10501" max="10501" width="9.5703125" style="122" customWidth="1"/>
    <col min="10502" max="10752" width="9.140625" style="122"/>
    <col min="10753" max="10753" width="18" style="122" customWidth="1"/>
    <col min="10754" max="10754" width="9.140625" style="122" customWidth="1"/>
    <col min="10755" max="10755" width="7.5703125" style="122" customWidth="1"/>
    <col min="10756" max="10756" width="20.85546875" style="122" customWidth="1"/>
    <col min="10757" max="10757" width="9.5703125" style="122" customWidth="1"/>
    <col min="10758" max="11008" width="9.140625" style="122"/>
    <col min="11009" max="11009" width="18" style="122" customWidth="1"/>
    <col min="11010" max="11010" width="9.140625" style="122" customWidth="1"/>
    <col min="11011" max="11011" width="7.5703125" style="122" customWidth="1"/>
    <col min="11012" max="11012" width="20.85546875" style="122" customWidth="1"/>
    <col min="11013" max="11013" width="9.5703125" style="122" customWidth="1"/>
    <col min="11014" max="11264" width="9.140625" style="122"/>
    <col min="11265" max="11265" width="18" style="122" customWidth="1"/>
    <col min="11266" max="11266" width="9.140625" style="122" customWidth="1"/>
    <col min="11267" max="11267" width="7.5703125" style="122" customWidth="1"/>
    <col min="11268" max="11268" width="20.85546875" style="122" customWidth="1"/>
    <col min="11269" max="11269" width="9.5703125" style="122" customWidth="1"/>
    <col min="11270" max="11520" width="9.140625" style="122"/>
    <col min="11521" max="11521" width="18" style="122" customWidth="1"/>
    <col min="11522" max="11522" width="9.140625" style="122" customWidth="1"/>
    <col min="11523" max="11523" width="7.5703125" style="122" customWidth="1"/>
    <col min="11524" max="11524" width="20.85546875" style="122" customWidth="1"/>
    <col min="11525" max="11525" width="9.5703125" style="122" customWidth="1"/>
    <col min="11526" max="11776" width="9.140625" style="122"/>
    <col min="11777" max="11777" width="18" style="122" customWidth="1"/>
    <col min="11778" max="11778" width="9.140625" style="122" customWidth="1"/>
    <col min="11779" max="11779" width="7.5703125" style="122" customWidth="1"/>
    <col min="11780" max="11780" width="20.85546875" style="122" customWidth="1"/>
    <col min="11781" max="11781" width="9.5703125" style="122" customWidth="1"/>
    <col min="11782" max="12032" width="9.140625" style="122"/>
    <col min="12033" max="12033" width="18" style="122" customWidth="1"/>
    <col min="12034" max="12034" width="9.140625" style="122" customWidth="1"/>
    <col min="12035" max="12035" width="7.5703125" style="122" customWidth="1"/>
    <col min="12036" max="12036" width="20.85546875" style="122" customWidth="1"/>
    <col min="12037" max="12037" width="9.5703125" style="122" customWidth="1"/>
    <col min="12038" max="12288" width="9.140625" style="122"/>
    <col min="12289" max="12289" width="18" style="122" customWidth="1"/>
    <col min="12290" max="12290" width="9.140625" style="122" customWidth="1"/>
    <col min="12291" max="12291" width="7.5703125" style="122" customWidth="1"/>
    <col min="12292" max="12292" width="20.85546875" style="122" customWidth="1"/>
    <col min="12293" max="12293" width="9.5703125" style="122" customWidth="1"/>
    <col min="12294" max="12544" width="9.140625" style="122"/>
    <col min="12545" max="12545" width="18" style="122" customWidth="1"/>
    <col min="12546" max="12546" width="9.140625" style="122" customWidth="1"/>
    <col min="12547" max="12547" width="7.5703125" style="122" customWidth="1"/>
    <col min="12548" max="12548" width="20.85546875" style="122" customWidth="1"/>
    <col min="12549" max="12549" width="9.5703125" style="122" customWidth="1"/>
    <col min="12550" max="12800" width="9.140625" style="122"/>
    <col min="12801" max="12801" width="18" style="122" customWidth="1"/>
    <col min="12802" max="12802" width="9.140625" style="122" customWidth="1"/>
    <col min="12803" max="12803" width="7.5703125" style="122" customWidth="1"/>
    <col min="12804" max="12804" width="20.85546875" style="122" customWidth="1"/>
    <col min="12805" max="12805" width="9.5703125" style="122" customWidth="1"/>
    <col min="12806" max="13056" width="9.140625" style="122"/>
    <col min="13057" max="13057" width="18" style="122" customWidth="1"/>
    <col min="13058" max="13058" width="9.140625" style="122" customWidth="1"/>
    <col min="13059" max="13059" width="7.5703125" style="122" customWidth="1"/>
    <col min="13060" max="13060" width="20.85546875" style="122" customWidth="1"/>
    <col min="13061" max="13061" width="9.5703125" style="122" customWidth="1"/>
    <col min="13062" max="13312" width="9.140625" style="122"/>
    <col min="13313" max="13313" width="18" style="122" customWidth="1"/>
    <col min="13314" max="13314" width="9.140625" style="122" customWidth="1"/>
    <col min="13315" max="13315" width="7.5703125" style="122" customWidth="1"/>
    <col min="13316" max="13316" width="20.85546875" style="122" customWidth="1"/>
    <col min="13317" max="13317" width="9.5703125" style="122" customWidth="1"/>
    <col min="13318" max="13568" width="9.140625" style="122"/>
    <col min="13569" max="13569" width="18" style="122" customWidth="1"/>
    <col min="13570" max="13570" width="9.140625" style="122" customWidth="1"/>
    <col min="13571" max="13571" width="7.5703125" style="122" customWidth="1"/>
    <col min="13572" max="13572" width="20.85546875" style="122" customWidth="1"/>
    <col min="13573" max="13573" width="9.5703125" style="122" customWidth="1"/>
    <col min="13574" max="13824" width="9.140625" style="122"/>
    <col min="13825" max="13825" width="18" style="122" customWidth="1"/>
    <col min="13826" max="13826" width="9.140625" style="122" customWidth="1"/>
    <col min="13827" max="13827" width="7.5703125" style="122" customWidth="1"/>
    <col min="13828" max="13828" width="20.85546875" style="122" customWidth="1"/>
    <col min="13829" max="13829" width="9.5703125" style="122" customWidth="1"/>
    <col min="13830" max="14080" width="9.140625" style="122"/>
    <col min="14081" max="14081" width="18" style="122" customWidth="1"/>
    <col min="14082" max="14082" width="9.140625" style="122" customWidth="1"/>
    <col min="14083" max="14083" width="7.5703125" style="122" customWidth="1"/>
    <col min="14084" max="14084" width="20.85546875" style="122" customWidth="1"/>
    <col min="14085" max="14085" width="9.5703125" style="122" customWidth="1"/>
    <col min="14086" max="14336" width="9.140625" style="122"/>
    <col min="14337" max="14337" width="18" style="122" customWidth="1"/>
    <col min="14338" max="14338" width="9.140625" style="122" customWidth="1"/>
    <col min="14339" max="14339" width="7.5703125" style="122" customWidth="1"/>
    <col min="14340" max="14340" width="20.85546875" style="122" customWidth="1"/>
    <col min="14341" max="14341" width="9.5703125" style="122" customWidth="1"/>
    <col min="14342" max="14592" width="9.140625" style="122"/>
    <col min="14593" max="14593" width="18" style="122" customWidth="1"/>
    <col min="14594" max="14594" width="9.140625" style="122" customWidth="1"/>
    <col min="14595" max="14595" width="7.5703125" style="122" customWidth="1"/>
    <col min="14596" max="14596" width="20.85546875" style="122" customWidth="1"/>
    <col min="14597" max="14597" width="9.5703125" style="122" customWidth="1"/>
    <col min="14598" max="14848" width="9.140625" style="122"/>
    <col min="14849" max="14849" width="18" style="122" customWidth="1"/>
    <col min="14850" max="14850" width="9.140625" style="122" customWidth="1"/>
    <col min="14851" max="14851" width="7.5703125" style="122" customWidth="1"/>
    <col min="14852" max="14852" width="20.85546875" style="122" customWidth="1"/>
    <col min="14853" max="14853" width="9.5703125" style="122" customWidth="1"/>
    <col min="14854" max="15104" width="9.140625" style="122"/>
    <col min="15105" max="15105" width="18" style="122" customWidth="1"/>
    <col min="15106" max="15106" width="9.140625" style="122" customWidth="1"/>
    <col min="15107" max="15107" width="7.5703125" style="122" customWidth="1"/>
    <col min="15108" max="15108" width="20.85546875" style="122" customWidth="1"/>
    <col min="15109" max="15109" width="9.5703125" style="122" customWidth="1"/>
    <col min="15110" max="15360" width="9.140625" style="122"/>
    <col min="15361" max="15361" width="18" style="122" customWidth="1"/>
    <col min="15362" max="15362" width="9.140625" style="122" customWidth="1"/>
    <col min="15363" max="15363" width="7.5703125" style="122" customWidth="1"/>
    <col min="15364" max="15364" width="20.85546875" style="122" customWidth="1"/>
    <col min="15365" max="15365" width="9.5703125" style="122" customWidth="1"/>
    <col min="15366" max="15616" width="9.140625" style="122"/>
    <col min="15617" max="15617" width="18" style="122" customWidth="1"/>
    <col min="15618" max="15618" width="9.140625" style="122" customWidth="1"/>
    <col min="15619" max="15619" width="7.5703125" style="122" customWidth="1"/>
    <col min="15620" max="15620" width="20.85546875" style="122" customWidth="1"/>
    <col min="15621" max="15621" width="9.5703125" style="122" customWidth="1"/>
    <col min="15622" max="15872" width="9.140625" style="122"/>
    <col min="15873" max="15873" width="18" style="122" customWidth="1"/>
    <col min="15874" max="15874" width="9.140625" style="122" customWidth="1"/>
    <col min="15875" max="15875" width="7.5703125" style="122" customWidth="1"/>
    <col min="15876" max="15876" width="20.85546875" style="122" customWidth="1"/>
    <col min="15877" max="15877" width="9.5703125" style="122" customWidth="1"/>
    <col min="15878" max="16128" width="9.140625" style="122"/>
    <col min="16129" max="16129" width="18" style="122" customWidth="1"/>
    <col min="16130" max="16130" width="9.140625" style="122" customWidth="1"/>
    <col min="16131" max="16131" width="7.5703125" style="122" customWidth="1"/>
    <col min="16132" max="16132" width="20.85546875" style="122" customWidth="1"/>
    <col min="16133" max="16133" width="9.5703125" style="122" customWidth="1"/>
    <col min="16134" max="16384" width="9.140625" style="122"/>
  </cols>
  <sheetData>
    <row r="1" spans="2:6" ht="144.75" customHeight="1"/>
    <row r="2" spans="2:6" ht="26.25">
      <c r="B2" s="124"/>
      <c r="C2" s="125"/>
      <c r="D2" s="124" t="s">
        <v>125</v>
      </c>
      <c r="E2" s="125"/>
      <c r="F2" s="125"/>
    </row>
    <row r="3" spans="2:6">
      <c r="C3" s="126"/>
      <c r="D3" s="127"/>
    </row>
    <row r="4" spans="2:6" ht="19.5">
      <c r="C4" s="128">
        <v>1</v>
      </c>
      <c r="D4" s="129" t="s">
        <v>59</v>
      </c>
      <c r="E4" s="130">
        <v>210</v>
      </c>
    </row>
    <row r="5" spans="2:6" ht="19.5">
      <c r="C5" s="128">
        <v>2</v>
      </c>
      <c r="D5" s="129" t="s">
        <v>21</v>
      </c>
      <c r="E5" s="130">
        <v>186</v>
      </c>
    </row>
    <row r="6" spans="2:6" ht="19.5">
      <c r="C6" s="128">
        <v>3</v>
      </c>
      <c r="D6" s="129" t="s">
        <v>28</v>
      </c>
      <c r="E6" s="130">
        <v>92</v>
      </c>
    </row>
    <row r="7" spans="2:6" ht="19.5">
      <c r="C7" s="128">
        <v>4</v>
      </c>
      <c r="D7" s="129" t="s">
        <v>64</v>
      </c>
      <c r="E7" s="130">
        <v>76</v>
      </c>
    </row>
    <row r="8" spans="2:6" ht="19.5">
      <c r="C8" s="128">
        <v>5</v>
      </c>
      <c r="D8" s="129" t="s">
        <v>124</v>
      </c>
      <c r="E8" s="130">
        <v>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7</vt:i4>
      </vt:variant>
    </vt:vector>
  </HeadingPairs>
  <TitlesOfParts>
    <vt:vector size="7" baseType="lpstr">
      <vt:lpstr>Studentai</vt:lpstr>
      <vt:lpstr>Moterys</vt:lpstr>
      <vt:lpstr>61 67 73 81 89</vt:lpstr>
      <vt:lpstr>94 105 +105</vt:lpstr>
      <vt:lpstr>96 102 109 +109</vt:lpstr>
      <vt:lpstr>Komandiniai</vt:lpstr>
      <vt:lpstr>Komandianiai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Sekretariatas</dc:creator>
  <cp:lastModifiedBy>Sekretariatas</cp:lastModifiedBy>
  <dcterms:created xsi:type="dcterms:W3CDTF">2017-06-05T09:47:18Z</dcterms:created>
  <dcterms:modified xsi:type="dcterms:W3CDTF">2019-06-05T07:18:26Z</dcterms:modified>
</cp:coreProperties>
</file>