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65386" windowWidth="18705" windowHeight="12660" tabRatio="622" firstSheet="1" activeTab="1"/>
  </bookViews>
  <sheets>
    <sheet name="Vyrai" sheetId="1" state="hidden" r:id="rId1"/>
    <sheet name="34" sheetId="2" r:id="rId2"/>
    <sheet name="38" sheetId="3" r:id="rId3"/>
    <sheet name="42" sheetId="4" r:id="rId4"/>
    <sheet name="46" sheetId="5" r:id="rId5"/>
    <sheet name="50" sheetId="6" r:id="rId6"/>
    <sheet name="34 38 42 46 50" sheetId="7" state="hidden" r:id="rId7"/>
    <sheet name="54" sheetId="8" r:id="rId8"/>
    <sheet name="58" sheetId="9" r:id="rId9"/>
    <sheet name="62" sheetId="10" r:id="rId10"/>
    <sheet name="50 54 58" sheetId="11" state="hidden" r:id="rId11"/>
    <sheet name="66" sheetId="12" r:id="rId12"/>
    <sheet name="70" sheetId="13" r:id="rId13"/>
    <sheet name="76" sheetId="14" r:id="rId14"/>
    <sheet name="+76" sheetId="15" r:id="rId15"/>
    <sheet name="skaiciavimas" sheetId="16" state="hidden" r:id="rId16"/>
    <sheet name="62 66 70 76 +76" sheetId="17" state="hidden" r:id="rId17"/>
    <sheet name="Moterys" sheetId="18" state="hidden" r:id="rId18"/>
    <sheet name="Komandiniai" sheetId="19" r:id="rId19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<sst xmlns="http://schemas.openxmlformats.org/spreadsheetml/2006/main" count="2688" uniqueCount="565">
  <si>
    <t>Varžybų protokolas</t>
  </si>
  <si>
    <t>Varžybų vieta</t>
  </si>
  <si>
    <t>Miestas</t>
  </si>
  <si>
    <t>Data</t>
  </si>
  <si>
    <t>Svorio kat.</t>
  </si>
  <si>
    <t>Eil. Nr.</t>
  </si>
  <si>
    <t>Pavardė Vardas</t>
  </si>
  <si>
    <t>Gim. data</t>
  </si>
  <si>
    <t>Dal. Svoris</t>
  </si>
  <si>
    <t>Rovimas (kg)</t>
  </si>
  <si>
    <t>Stūmimas (kg)</t>
  </si>
  <si>
    <t>Dvikovė (kg)</t>
  </si>
  <si>
    <t>Taškai</t>
  </si>
  <si>
    <t>Sinkl. Taškai</t>
  </si>
  <si>
    <t>Treneriai</t>
  </si>
  <si>
    <t>Gal.</t>
  </si>
  <si>
    <t>ČEMPIONATAS</t>
  </si>
  <si>
    <t>Gatvė g.</t>
  </si>
  <si>
    <t>2017.01.01</t>
  </si>
  <si>
    <t>Klaipėda</t>
  </si>
  <si>
    <t>Atviras Klaipėdos m. jaunių iki 15 m. sunkiosios atletikos čempionatas skirtas Lietuvos Valstybės Atkūrimo         100-mečiui paminėti</t>
  </si>
  <si>
    <t>Elijus Bružas</t>
  </si>
  <si>
    <t>2005.06.04</t>
  </si>
  <si>
    <t>Ovidijus Stankaitis</t>
  </si>
  <si>
    <t>2004.08.14</t>
  </si>
  <si>
    <t>Tomas Šlyžius</t>
  </si>
  <si>
    <t>2004.12.10</t>
  </si>
  <si>
    <t>Atas Baliuka</t>
  </si>
  <si>
    <t>2003.09.17</t>
  </si>
  <si>
    <t>Arnas Rudys</t>
  </si>
  <si>
    <t>2003.06.17</t>
  </si>
  <si>
    <t>2003.08.29</t>
  </si>
  <si>
    <t>Aivaras Žukauskas</t>
  </si>
  <si>
    <t>2004.01.29</t>
  </si>
  <si>
    <t>Pijus Žukauskas</t>
  </si>
  <si>
    <t>2005.02.24</t>
  </si>
  <si>
    <t>Orintas Mickevičius</t>
  </si>
  <si>
    <t>2007.10.13</t>
  </si>
  <si>
    <t>M.Žvirblys</t>
  </si>
  <si>
    <t>Danielius Jonika</t>
  </si>
  <si>
    <t>2008.05.16</t>
  </si>
  <si>
    <t>Nedas Norkus</t>
  </si>
  <si>
    <t>2003.04.08</t>
  </si>
  <si>
    <t>Dominykas Margis</t>
  </si>
  <si>
    <t>2003.05.17</t>
  </si>
  <si>
    <t>2003.11.18</t>
  </si>
  <si>
    <t>2004.05.06</t>
  </si>
  <si>
    <t>Edvinas Šiaulys</t>
  </si>
  <si>
    <t>2003.07.28</t>
  </si>
  <si>
    <t>Justas Lazdauskas</t>
  </si>
  <si>
    <t>2004.05.28</t>
  </si>
  <si>
    <t xml:space="preserve">Martynas Ryžkovas </t>
  </si>
  <si>
    <t>2004.09.06</t>
  </si>
  <si>
    <t>2004.05.01</t>
  </si>
  <si>
    <t>Romenas Vasiljevas</t>
  </si>
  <si>
    <t>2003.06.30</t>
  </si>
  <si>
    <t>Orestas Azbukauskas</t>
  </si>
  <si>
    <t>2007.06.22</t>
  </si>
  <si>
    <t>Osvaldas Kusas</t>
  </si>
  <si>
    <t>Mantas Kripas</t>
  </si>
  <si>
    <t>Svajūnas Marijošius</t>
  </si>
  <si>
    <t>Dalius Jazbutis</t>
  </si>
  <si>
    <t>Nojus Stonys</t>
  </si>
  <si>
    <t>2005.08.20</t>
  </si>
  <si>
    <t>Gargždai</t>
  </si>
  <si>
    <t>E. Šauklys</t>
  </si>
  <si>
    <t>Nojus Brazdeikis</t>
  </si>
  <si>
    <t>2007.11.11</t>
  </si>
  <si>
    <t>R.Pangonis V.Šlevinskis</t>
  </si>
  <si>
    <t>A. Bušeckas</t>
  </si>
  <si>
    <t>Žilvinas Duotas</t>
  </si>
  <si>
    <t>2004.12.28</t>
  </si>
  <si>
    <t>Erlandas Eglynas</t>
  </si>
  <si>
    <t>2003.01.21</t>
  </si>
  <si>
    <t>Julius Juknys</t>
  </si>
  <si>
    <t>2003.08.27</t>
  </si>
  <si>
    <t>Rapolas Skurdenis</t>
  </si>
  <si>
    <t>2004.02.20</t>
  </si>
  <si>
    <t>Enrikas Puceta</t>
  </si>
  <si>
    <t>2004.09.21</t>
  </si>
  <si>
    <t>2004.12.20</t>
  </si>
  <si>
    <t>2003.02.05</t>
  </si>
  <si>
    <t>Domas Dragūnas</t>
  </si>
  <si>
    <t>2006.03.20</t>
  </si>
  <si>
    <t>Jokūbas Skurdenis</t>
  </si>
  <si>
    <t>2003.01.24</t>
  </si>
  <si>
    <t>Kretinga</t>
  </si>
  <si>
    <t>Darijus Grauslys</t>
  </si>
  <si>
    <t>Mykolas Jucius</t>
  </si>
  <si>
    <t>2006.08.23</t>
  </si>
  <si>
    <t>Gabrielius Kolberkis</t>
  </si>
  <si>
    <t>Tadas Liaučius</t>
  </si>
  <si>
    <t>2004.07.31</t>
  </si>
  <si>
    <t>2003.09.06</t>
  </si>
  <si>
    <t>Matas Rimkus</t>
  </si>
  <si>
    <t>2005.03.04</t>
  </si>
  <si>
    <t>Manfredas Burdžius</t>
  </si>
  <si>
    <t>2005.02.05</t>
  </si>
  <si>
    <t>Laurynas Kalvaitis</t>
  </si>
  <si>
    <t>2004.04.08</t>
  </si>
  <si>
    <t>Rokas Radvinskas</t>
  </si>
  <si>
    <t>2004.11.22</t>
  </si>
  <si>
    <t>Ignas Saldauskas</t>
  </si>
  <si>
    <t>2005.05.21</t>
  </si>
  <si>
    <t>Silverijus Šiuperys</t>
  </si>
  <si>
    <t>2004.06.12</t>
  </si>
  <si>
    <t>Laurynas Matevičius</t>
  </si>
  <si>
    <t>2003.09.14</t>
  </si>
  <si>
    <t>Osvaldas Overlingas</t>
  </si>
  <si>
    <t>2004.06.05</t>
  </si>
  <si>
    <t>Titas Daunoras</t>
  </si>
  <si>
    <t>2004.08.26</t>
  </si>
  <si>
    <t>L.Čičirka</t>
  </si>
  <si>
    <t>L. Li-čin-chai</t>
  </si>
  <si>
    <t>L. Čičirka</t>
  </si>
  <si>
    <t>Šilutė</t>
  </si>
  <si>
    <t>2004.09.03</t>
  </si>
  <si>
    <t>2005.11.19</t>
  </si>
  <si>
    <t>2005.01.07</t>
  </si>
  <si>
    <t>2003.03.04</t>
  </si>
  <si>
    <t>Matas Virkovas</t>
  </si>
  <si>
    <t>Emilijus Selezniovas</t>
  </si>
  <si>
    <t>Justas Bertašius</t>
  </si>
  <si>
    <t>Kotryna Selezniova</t>
  </si>
  <si>
    <t>Milena Norvilaitė</t>
  </si>
  <si>
    <t>Tadas Vaitkevičius</t>
  </si>
  <si>
    <t>Mantas Riepšas</t>
  </si>
  <si>
    <t>Giedrius Rudys</t>
  </si>
  <si>
    <t>2008.10.07</t>
  </si>
  <si>
    <t>2007.03.09</t>
  </si>
  <si>
    <t>2007.06.19</t>
  </si>
  <si>
    <t>2005.03.01</t>
  </si>
  <si>
    <t>2003.05.01</t>
  </si>
  <si>
    <t>2003.05.25</t>
  </si>
  <si>
    <t>R. Norvilas</t>
  </si>
  <si>
    <t>2006.07.18</t>
  </si>
  <si>
    <t>2006.02.17</t>
  </si>
  <si>
    <t>Gediminas Mačiulis</t>
  </si>
  <si>
    <t>2007.12.27</t>
  </si>
  <si>
    <t>n29</t>
  </si>
  <si>
    <t>n19</t>
  </si>
  <si>
    <t>n15</t>
  </si>
  <si>
    <t>n17</t>
  </si>
  <si>
    <t>n22</t>
  </si>
  <si>
    <t>n24</t>
  </si>
  <si>
    <t>n36</t>
  </si>
  <si>
    <t>n30</t>
  </si>
  <si>
    <t>n27</t>
  </si>
  <si>
    <t>n35</t>
  </si>
  <si>
    <t>n42</t>
  </si>
  <si>
    <t>n46</t>
  </si>
  <si>
    <t>n58</t>
  </si>
  <si>
    <t>n38</t>
  </si>
  <si>
    <t>n47</t>
  </si>
  <si>
    <t>n40</t>
  </si>
  <si>
    <t>n50</t>
  </si>
  <si>
    <t>n55</t>
  </si>
  <si>
    <t>Modestas Grabauskas</t>
  </si>
  <si>
    <t>Dairondas Lukauskas</t>
  </si>
  <si>
    <t>n20</t>
  </si>
  <si>
    <t>n65</t>
  </si>
  <si>
    <t>n37</t>
  </si>
  <si>
    <t>n80</t>
  </si>
  <si>
    <t>n43</t>
  </si>
  <si>
    <t>n62</t>
  </si>
  <si>
    <t>Faustas Dukauskas</t>
  </si>
  <si>
    <t>-</t>
  </si>
  <si>
    <t>n52</t>
  </si>
  <si>
    <t>Aleksandras Safralijevas</t>
  </si>
  <si>
    <t>n60</t>
  </si>
  <si>
    <t>38 kg</t>
  </si>
  <si>
    <t>34 kg</t>
  </si>
  <si>
    <t>42 kg</t>
  </si>
  <si>
    <t>46 kg</t>
  </si>
  <si>
    <t>50 kg</t>
  </si>
  <si>
    <t>58 kg</t>
  </si>
  <si>
    <t>54 kg</t>
  </si>
  <si>
    <t>66 kg</t>
  </si>
  <si>
    <t>62 kg</t>
  </si>
  <si>
    <t>70 kg</t>
  </si>
  <si>
    <t>76 kg</t>
  </si>
  <si>
    <t>+76 kg</t>
  </si>
  <si>
    <t>Kasparas Viskontas</t>
  </si>
  <si>
    <t>Kasparas Straškys</t>
  </si>
  <si>
    <t>Ignas Mažeika</t>
  </si>
  <si>
    <t>2007.70.11</t>
  </si>
  <si>
    <t>Lietuvos jaunių-moksleivių iki 15 m. sunkiosios atletikos čempionatas</t>
  </si>
  <si>
    <t>Simnas</t>
  </si>
  <si>
    <t xml:space="preserve">Vytauto g. 38  
</t>
  </si>
  <si>
    <t>2018.03.17</t>
  </si>
  <si>
    <t>Grauslys Darijus</t>
  </si>
  <si>
    <t>Azbukauskas Orestas</t>
  </si>
  <si>
    <t>Jonika Danielius</t>
  </si>
  <si>
    <t>Selezniovas Emilijus</t>
  </si>
  <si>
    <t>Mažeika Ignas</t>
  </si>
  <si>
    <t>Žukauskas Pijus</t>
  </si>
  <si>
    <t>Mačiulis Gediminas</t>
  </si>
  <si>
    <t>Stonys Nojus</t>
  </si>
  <si>
    <t>Virkovas Matas</t>
  </si>
  <si>
    <t>Jucius Mykolas</t>
  </si>
  <si>
    <t>Brazdeikis Nojus</t>
  </si>
  <si>
    <t>Liaučius Tadas</t>
  </si>
  <si>
    <t>Kolberkis Gabrielius</t>
  </si>
  <si>
    <t>Jazbutis Dalius</t>
  </si>
  <si>
    <t>Kripas Mantas</t>
  </si>
  <si>
    <t>Bertašius Justas</t>
  </si>
  <si>
    <t>Baliuka Atas</t>
  </si>
  <si>
    <t>Dragūnas Domas</t>
  </si>
  <si>
    <t>Vaitkevičius Tadas</t>
  </si>
  <si>
    <t>Rimkus Matas</t>
  </si>
  <si>
    <t>Šlyžius Tomas</t>
  </si>
  <si>
    <t>Duotas Žilvinas</t>
  </si>
  <si>
    <t>Burdžius Manfredas</t>
  </si>
  <si>
    <t>Selezniova Kotryna</t>
  </si>
  <si>
    <t>Kalvaitis Laurynas</t>
  </si>
  <si>
    <t>Radvinskas Rokas</t>
  </si>
  <si>
    <t>Norvilaitė Milena</t>
  </si>
  <si>
    <t>Lazdauskas Justas</t>
  </si>
  <si>
    <t>Viskontas Kasparas</t>
  </si>
  <si>
    <t>Kusas Osvaldas</t>
  </si>
  <si>
    <t>Mickevičius Orintas</t>
  </si>
  <si>
    <t>Lukauskas Dairondas</t>
  </si>
  <si>
    <t>Grabauskas Modestas</t>
  </si>
  <si>
    <t>Matevičius Laurynas</t>
  </si>
  <si>
    <t>Šiuperys Silverijus</t>
  </si>
  <si>
    <t>Saldauskas Ignas</t>
  </si>
  <si>
    <t>Norkus Nedas</t>
  </si>
  <si>
    <t>Daunoras Titas</t>
  </si>
  <si>
    <t>Bružas Elijus</t>
  </si>
  <si>
    <t>Safralijevas Aleksandras</t>
  </si>
  <si>
    <t>Stankaitis Ovidijus</t>
  </si>
  <si>
    <t>Juknys Julius</t>
  </si>
  <si>
    <t>Vasiljevas Romenas</t>
  </si>
  <si>
    <t>Rudys Giedrius</t>
  </si>
  <si>
    <t>Eglynas Erlandas</t>
  </si>
  <si>
    <t>Dukauskas Faustas</t>
  </si>
  <si>
    <t>Margis Dominykas</t>
  </si>
  <si>
    <t>Puceta Enrikas</t>
  </si>
  <si>
    <t>Skurdenis Jokūbas</t>
  </si>
  <si>
    <t>Šiaulys Edvinas</t>
  </si>
  <si>
    <t>Rudys Arnas</t>
  </si>
  <si>
    <t>Straškys Kasparas</t>
  </si>
  <si>
    <t>Skurdenis Rapolas</t>
  </si>
  <si>
    <t>Overlingas Osvaldas</t>
  </si>
  <si>
    <t>Marijošius Svajūnas</t>
  </si>
  <si>
    <t>Riepšas Mantas</t>
  </si>
  <si>
    <t>Žukauskas Aivaras</t>
  </si>
  <si>
    <t>Stašauskis Justas</t>
  </si>
  <si>
    <t>2005 10 03</t>
  </si>
  <si>
    <t>Telšiai</t>
  </si>
  <si>
    <t>2007.07.27</t>
  </si>
  <si>
    <t>Plungė</t>
  </si>
  <si>
    <t>2008.05.21</t>
  </si>
  <si>
    <t>2006.09.01</t>
  </si>
  <si>
    <t>M. Šimkus/Z. Šimkus</t>
  </si>
  <si>
    <t>E. Zaniaiuskas</t>
  </si>
  <si>
    <t xml:space="preserve">Mickus Edvinas </t>
  </si>
  <si>
    <t>Mickus Faustas</t>
  </si>
  <si>
    <t>Saudargas Lukas</t>
  </si>
  <si>
    <t>Urnėžius Domas</t>
  </si>
  <si>
    <t>2005.12.20</t>
  </si>
  <si>
    <t>n23</t>
  </si>
  <si>
    <t>Jankauskas Deividas</t>
  </si>
  <si>
    <t>2006.10.17</t>
  </si>
  <si>
    <t>Šilalė</t>
  </si>
  <si>
    <t>Uriupinas Eitvaldas</t>
  </si>
  <si>
    <t>Saudargas Ričardas</t>
  </si>
  <si>
    <t>2007.05.04</t>
  </si>
  <si>
    <t>Bumliauskas Eitaras</t>
  </si>
  <si>
    <t>2006.02.13</t>
  </si>
  <si>
    <t>Bieliauskis Armandas</t>
  </si>
  <si>
    <t>2005.10.07</t>
  </si>
  <si>
    <t>B.Šiaudkulis</t>
  </si>
  <si>
    <t>S. Šlevinskis</t>
  </si>
  <si>
    <t>2004.10.27</t>
  </si>
  <si>
    <t>Urniežius Kristupas</t>
  </si>
  <si>
    <t>Remėzaitė Brigita</t>
  </si>
  <si>
    <t>Edvinas Deividas</t>
  </si>
  <si>
    <t>2004.12.24</t>
  </si>
  <si>
    <t>B. Šiaudkulis</t>
  </si>
  <si>
    <t>Aistėja Jenšauskytė</t>
  </si>
  <si>
    <t>2004.08.13</t>
  </si>
  <si>
    <t>n31</t>
  </si>
  <si>
    <t>Plaipaitė Gintautė</t>
  </si>
  <si>
    <t>2007.03.12</t>
  </si>
  <si>
    <t>Viliušius Deividas</t>
  </si>
  <si>
    <t>2003.01.03</t>
  </si>
  <si>
    <t xml:space="preserve">Linas Raudys                       </t>
  </si>
  <si>
    <t>2005.08.07</t>
  </si>
  <si>
    <t>Maračauskas Dovydas</t>
  </si>
  <si>
    <t>Mikšta Justinas</t>
  </si>
  <si>
    <t>2007.03.20</t>
  </si>
  <si>
    <t>Remėza Orestas</t>
  </si>
  <si>
    <t>2003.09.22</t>
  </si>
  <si>
    <t>Birbilas Airidas</t>
  </si>
  <si>
    <t>2004.06.22</t>
  </si>
  <si>
    <t>Urnėžius Eligijus</t>
  </si>
  <si>
    <t>Čenkutė Gabrielė</t>
  </si>
  <si>
    <t>n45</t>
  </si>
  <si>
    <t>E. Zaniauskas</t>
  </si>
  <si>
    <t>Dovydas Mažonas</t>
  </si>
  <si>
    <t>2005.03.18</t>
  </si>
  <si>
    <t>Venckus Gvidas</t>
  </si>
  <si>
    <t>2005.11.05</t>
  </si>
  <si>
    <t>Buteikis  Gediminas</t>
  </si>
  <si>
    <t>2005.01.26</t>
  </si>
  <si>
    <t>Daunoras Aurimas</t>
  </si>
  <si>
    <t>Andruška Kristupas</t>
  </si>
  <si>
    <t>2005.03.11</t>
  </si>
  <si>
    <t>Noreika Jonas</t>
  </si>
  <si>
    <t>Eglinskas Lukas</t>
  </si>
  <si>
    <t>2003.09.20</t>
  </si>
  <si>
    <t>Skrimskytė Gintarė</t>
  </si>
  <si>
    <t>2003.01.04</t>
  </si>
  <si>
    <t>n25</t>
  </si>
  <si>
    <t>n32</t>
  </si>
  <si>
    <t>Norkus Emilis</t>
  </si>
  <si>
    <t>2008.08.21</t>
  </si>
  <si>
    <t>Preibys Edvinas</t>
  </si>
  <si>
    <t>2005.02.04</t>
  </si>
  <si>
    <t>Kersnauskas Justas</t>
  </si>
  <si>
    <t>Lydis Gytis</t>
  </si>
  <si>
    <t>2006.03.03</t>
  </si>
  <si>
    <t>n44</t>
  </si>
  <si>
    <t>Nedas Kniežauskas</t>
  </si>
  <si>
    <t>2003.09.26</t>
  </si>
  <si>
    <t>Deivydas Mažonas</t>
  </si>
  <si>
    <t>Bertašius Eimantas</t>
  </si>
  <si>
    <t>Grišmonauskas Benas</t>
  </si>
  <si>
    <t>Norvydas Lukas</t>
  </si>
  <si>
    <t>2003.07.08</t>
  </si>
  <si>
    <t>Klaudijus Steckis</t>
  </si>
  <si>
    <t>2005.06.07</t>
  </si>
  <si>
    <t>Lukšas Mantas</t>
  </si>
  <si>
    <t>Mikšta Paulius</t>
  </si>
  <si>
    <t>2003.04.01</t>
  </si>
  <si>
    <t>Lukšas Benas</t>
  </si>
  <si>
    <t>Barkus Deividas</t>
  </si>
  <si>
    <t>2004.01.08</t>
  </si>
  <si>
    <t>n83</t>
  </si>
  <si>
    <t>2006 09 12</t>
  </si>
  <si>
    <t>Anykščiai</t>
  </si>
  <si>
    <t>2006 10 30</t>
  </si>
  <si>
    <t>2007 10 12</t>
  </si>
  <si>
    <t>Rokiškis</t>
  </si>
  <si>
    <t>2009 01 29</t>
  </si>
  <si>
    <t>2010 04 27</t>
  </si>
  <si>
    <t>G. Bražaitė</t>
  </si>
  <si>
    <t>J. Aleksiejus</t>
  </si>
  <si>
    <t>2005 01 13</t>
  </si>
  <si>
    <t>2005 03 15</t>
  </si>
  <si>
    <t>2006 09 09</t>
  </si>
  <si>
    <t>2007 05 12</t>
  </si>
  <si>
    <t>Panevėžys</t>
  </si>
  <si>
    <t>2007 04 17</t>
  </si>
  <si>
    <t>n28</t>
  </si>
  <si>
    <t>n26</t>
  </si>
  <si>
    <t>G. Čeponis</t>
  </si>
  <si>
    <t>Jurėnas Nojus</t>
  </si>
  <si>
    <t>Gončerovas Kęstutis</t>
  </si>
  <si>
    <t>Verbilis Džiugas</t>
  </si>
  <si>
    <t>Pivoriūnaitė Gabija</t>
  </si>
  <si>
    <t>Pilipaitis Domas</t>
  </si>
  <si>
    <t>Garbunovas Renatas</t>
  </si>
  <si>
    <t>Tarulis Žilvinas</t>
  </si>
  <si>
    <t>Beinorius Nedas</t>
  </si>
  <si>
    <t>Tvaska Haroldas</t>
  </si>
  <si>
    <t>Bertulis Aistis</t>
  </si>
  <si>
    <t>2003 03 23</t>
  </si>
  <si>
    <t>2005 12 20</t>
  </si>
  <si>
    <t>2007 10 29</t>
  </si>
  <si>
    <t>Statauskas Eimantas</t>
  </si>
  <si>
    <t>Lazickas Nojus</t>
  </si>
  <si>
    <t>Mikšys Minvydas</t>
  </si>
  <si>
    <t>A. Ananka</t>
  </si>
  <si>
    <t>Jasaitis Airingas</t>
  </si>
  <si>
    <t>Taraškevičius Kajus</t>
  </si>
  <si>
    <t>2004 01 04</t>
  </si>
  <si>
    <t>2004 04 03</t>
  </si>
  <si>
    <t>2007 07 10</t>
  </si>
  <si>
    <t>Baklanovas Edvinas</t>
  </si>
  <si>
    <t>Juknevičius Ignas</t>
  </si>
  <si>
    <t>Čepaitis Martynas</t>
  </si>
  <si>
    <t>Komar Deimantė</t>
  </si>
  <si>
    <t>Stanislovaitis Gedas</t>
  </si>
  <si>
    <t>Jasuolis Domantas</t>
  </si>
  <si>
    <t>2005 03 03</t>
  </si>
  <si>
    <t>2003 04 02</t>
  </si>
  <si>
    <t>Galvonas Eitaras</t>
  </si>
  <si>
    <t>Silevičiūtė Ligita</t>
  </si>
  <si>
    <t>n53</t>
  </si>
  <si>
    <t>2004 11 19</t>
  </si>
  <si>
    <t>2004 10 07</t>
  </si>
  <si>
    <t>2003 06 18</t>
  </si>
  <si>
    <t>Kučys Eimantas</t>
  </si>
  <si>
    <t>Adomavičius Tautvydas</t>
  </si>
  <si>
    <t>Makarovas Olegas</t>
  </si>
  <si>
    <t>n33</t>
  </si>
  <si>
    <t>n48</t>
  </si>
  <si>
    <t>Švedavičius Dominykas</t>
  </si>
  <si>
    <t>Polionis Ignas</t>
  </si>
  <si>
    <t>Zujevas Bronius</t>
  </si>
  <si>
    <t>n70</t>
  </si>
  <si>
    <t>E. Čeponis</t>
  </si>
  <si>
    <t>Dovydas Makarovas</t>
  </si>
  <si>
    <t>2004 02 08</t>
  </si>
  <si>
    <t>Arnas Staškevičius</t>
  </si>
  <si>
    <t>2003 04 19</t>
  </si>
  <si>
    <t>Laurynas Čečys</t>
  </si>
  <si>
    <t>2003 10 14</t>
  </si>
  <si>
    <t>Deividas Tvaska</t>
  </si>
  <si>
    <t>2003 04 01</t>
  </si>
  <si>
    <t>n63</t>
  </si>
  <si>
    <t>n77</t>
  </si>
  <si>
    <t>Rubežius Modestas</t>
  </si>
  <si>
    <t>2007.10.29</t>
  </si>
  <si>
    <t>Šeputis Gytis</t>
  </si>
  <si>
    <t>2009.02.01</t>
  </si>
  <si>
    <t>Alytaus raj.</t>
  </si>
  <si>
    <t>2008.09.20</t>
  </si>
  <si>
    <t>Vilnius</t>
  </si>
  <si>
    <t>2006.06.26</t>
  </si>
  <si>
    <t>2008.08.07</t>
  </si>
  <si>
    <t>Marijampolė</t>
  </si>
  <si>
    <t>Alytus</t>
  </si>
  <si>
    <t>n12</t>
  </si>
  <si>
    <t>2008.08.15</t>
  </si>
  <si>
    <t>2006.03.24</t>
  </si>
  <si>
    <t>Skroblas Domantas</t>
  </si>
  <si>
    <t>Maskolaitis Linas</t>
  </si>
  <si>
    <t>Viselga Mantas</t>
  </si>
  <si>
    <t>Arbačiauskas Aristėjas</t>
  </si>
  <si>
    <t>Talmantas Erikas</t>
  </si>
  <si>
    <t>Asijavičius Rasvydas</t>
  </si>
  <si>
    <t>Radzevičius Natas</t>
  </si>
  <si>
    <t>J. Nevecka</t>
  </si>
  <si>
    <t>M. Janulis</t>
  </si>
  <si>
    <t>A. Kirkliauskas</t>
  </si>
  <si>
    <t>T. Statkevičius</t>
  </si>
  <si>
    <t>2006.06.09</t>
  </si>
  <si>
    <t>2005.09.21</t>
  </si>
  <si>
    <t>Kaleinikas Armandas</t>
  </si>
  <si>
    <t>Guntorius Gustas</t>
  </si>
  <si>
    <t>n34</t>
  </si>
  <si>
    <t>2006.02.02</t>
  </si>
  <si>
    <t>2005.05.15</t>
  </si>
  <si>
    <t>2006.04.20</t>
  </si>
  <si>
    <t>Norkūnas Jonas</t>
  </si>
  <si>
    <t>Papartis Danielius</t>
  </si>
  <si>
    <t>Lukauskas Edvinas</t>
  </si>
  <si>
    <t>Rutkauskas Laurynas</t>
  </si>
  <si>
    <t>R. Karalevičius</t>
  </si>
  <si>
    <t>2005.02.18</t>
  </si>
  <si>
    <t>Packevičius Andrius</t>
  </si>
  <si>
    <t>Strička Robertas</t>
  </si>
  <si>
    <t>Dominykas Bubelis</t>
  </si>
  <si>
    <t>2004.09.25</t>
  </si>
  <si>
    <t>Tomas Levandauskas</t>
  </si>
  <si>
    <t>2003.01.28</t>
  </si>
  <si>
    <t>2003.11.14</t>
  </si>
  <si>
    <t>2005.01.03</t>
  </si>
  <si>
    <t>2004.03.12</t>
  </si>
  <si>
    <t>n67</t>
  </si>
  <si>
    <t>n57</t>
  </si>
  <si>
    <t>2004.04.02</t>
  </si>
  <si>
    <t>Šulga Dovydas</t>
  </si>
  <si>
    <t>Adomėnas Martynas</t>
  </si>
  <si>
    <t>Didžgalvis Rokas</t>
  </si>
  <si>
    <t>Juknevičius Martynas</t>
  </si>
  <si>
    <t>Čeponis Anicetas</t>
  </si>
  <si>
    <t>Siminejev Roland</t>
  </si>
  <si>
    <t>2003.07.17</t>
  </si>
  <si>
    <t>2004.04.14</t>
  </si>
  <si>
    <t>G. Kuncevičius</t>
  </si>
  <si>
    <t>Juškauskas Modestas</t>
  </si>
  <si>
    <t>Vaitiekūnas Matas</t>
  </si>
  <si>
    <t>2003.12.18</t>
  </si>
  <si>
    <t>2006.07.03</t>
  </si>
  <si>
    <t>Petraška Benediktas</t>
  </si>
  <si>
    <t>Macesovič Daniel</t>
  </si>
  <si>
    <t>Kavaliauskas Karolis</t>
  </si>
  <si>
    <t>Jagelo Deimantas</t>
  </si>
  <si>
    <t>n85</t>
  </si>
  <si>
    <t>2003.08.08</t>
  </si>
  <si>
    <t>2003.01.08</t>
  </si>
  <si>
    <t>n68</t>
  </si>
  <si>
    <t>2006.04.30</t>
  </si>
  <si>
    <t>Šulga Domantas</t>
  </si>
  <si>
    <t>Zinkevičius Edgaras</t>
  </si>
  <si>
    <t>Narauskas Lukas</t>
  </si>
  <si>
    <t>2003.12.06</t>
  </si>
  <si>
    <t>2007.02.09</t>
  </si>
  <si>
    <t>2005.11.17</t>
  </si>
  <si>
    <t>Strolys Deividas</t>
  </si>
  <si>
    <t>Lingaitis Jokūbas</t>
  </si>
  <si>
    <t>Brūzga Vakaris</t>
  </si>
  <si>
    <t>Augustas Jocius</t>
  </si>
  <si>
    <t>2003.08.21</t>
  </si>
  <si>
    <t>Aldas Gicevičius</t>
  </si>
  <si>
    <t>2004.02.29</t>
  </si>
  <si>
    <t>Aivaras Narauskas</t>
  </si>
  <si>
    <t>2004.08.11</t>
  </si>
  <si>
    <t>n64</t>
  </si>
  <si>
    <t>2005.02.28</t>
  </si>
  <si>
    <t>Klp-Rokiškis</t>
  </si>
  <si>
    <t>R.Pangonis V.Šlevinskis I. Aleksiejus</t>
  </si>
  <si>
    <t>Aklys Domantas</t>
  </si>
  <si>
    <t>2006.06.20</t>
  </si>
  <si>
    <t>2006.02.01</t>
  </si>
  <si>
    <t>Srėbalius Domantas</t>
  </si>
  <si>
    <t>2004.11.11</t>
  </si>
  <si>
    <t>n39</t>
  </si>
  <si>
    <t>3</t>
  </si>
  <si>
    <t>6</t>
  </si>
  <si>
    <t>9</t>
  </si>
  <si>
    <t>12</t>
  </si>
  <si>
    <t>15</t>
  </si>
  <si>
    <t>21,5</t>
  </si>
  <si>
    <t>2018.03.16-17</t>
  </si>
  <si>
    <t>2006.04.16</t>
  </si>
  <si>
    <t>2005.03.08</t>
  </si>
  <si>
    <t>2005.02.09</t>
  </si>
  <si>
    <t>Daniela Mindaugas</t>
  </si>
  <si>
    <t>n49</t>
  </si>
  <si>
    <t>2004.07.11</t>
  </si>
  <si>
    <t>2005.03.12</t>
  </si>
  <si>
    <t>Zmejauskas Deividas</t>
  </si>
  <si>
    <t>2004.06.06</t>
  </si>
  <si>
    <t>2005.09.24</t>
  </si>
  <si>
    <t>n61</t>
  </si>
  <si>
    <t>2003.12.19</t>
  </si>
  <si>
    <t>2003.05.19</t>
  </si>
  <si>
    <t>2003.12.04</t>
  </si>
  <si>
    <t>2005.05.23</t>
  </si>
  <si>
    <t>2004.11.13</t>
  </si>
  <si>
    <t>2006.09.14</t>
  </si>
  <si>
    <t>n59</t>
  </si>
  <si>
    <t>n71</t>
  </si>
  <si>
    <t>n88</t>
  </si>
  <si>
    <t>2003.07.18</t>
  </si>
  <si>
    <t>n76</t>
  </si>
  <si>
    <t>n54</t>
  </si>
  <si>
    <t>n75</t>
  </si>
  <si>
    <t>n78</t>
  </si>
  <si>
    <t>n90</t>
  </si>
  <si>
    <t>n92</t>
  </si>
  <si>
    <t>2004.05.18</t>
  </si>
  <si>
    <t>2003.01.25</t>
  </si>
  <si>
    <t>2004.11.25</t>
  </si>
  <si>
    <t>2005.12.19</t>
  </si>
  <si>
    <t>Kmieliauskas Airidas</t>
  </si>
  <si>
    <t>n105</t>
  </si>
  <si>
    <t>2004.07.09</t>
  </si>
  <si>
    <t>2003.10.12</t>
  </si>
  <si>
    <t>Bužinskas Raidas</t>
  </si>
  <si>
    <t>n93</t>
  </si>
  <si>
    <t>Komandiniai rezultatai</t>
  </si>
  <si>
    <t>Vieta</t>
  </si>
  <si>
    <t>Komanda</t>
  </si>
  <si>
    <t xml:space="preserve">- Sportininkas neatvyko į finalines varžybas </t>
  </si>
  <si>
    <t>- Sportininkas dalyvavo be konkurencijos</t>
  </si>
  <si>
    <t>- Sportininkas neatvyko į finalines varžybas su pateisinama priežastimi</t>
  </si>
  <si>
    <t>7-8</t>
  </si>
  <si>
    <t>- Lietuvos jaunučių rekordas</t>
  </si>
  <si>
    <t>Lietuvos jaunių iki 15 m. sunkiosios atletikos čempionatas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</si>
</sst>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0"/>
    <numFmt numFmtId="185" formatCode="[$-427]yyyy\ &quot;m.&quot;\ mmmm\ d\ &quot;d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\-mm\-yyyy"/>
    <numFmt numFmtId="191" formatCode="yyyy/mm/dd;@"/>
    <numFmt numFmtId="192" formatCode="0.000"/>
    <numFmt numFmtId="193" formatCode="[$€-2]\ ###,000_);[Red]\([$€-2]\ ###,000\)"/>
    <numFmt numFmtId="194" formatCode="0.0"/>
    <numFmt numFmtId="195" formatCode="0;;;@"/>
  </numFmts>
  <fonts count="48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8.75"/>
      <name val="Arial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2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double"/>
      <right style="thin">
        <color rgb="FF000000"/>
      </right>
      <top style="thin"/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 style="thin">
        <color rgb="FF000000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4" applyNumberFormat="0" applyFill="0" applyAlignment="0" applyProtection="0"/>
    <xf numFmtId="0" fontId="19" fillId="0" borderId="2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" fillId="16" borderId="6" applyNumberFormat="0" applyAlignment="0" applyProtection="0"/>
    <xf numFmtId="0" fontId="3" fillId="7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3" fillId="0" borderId="0">
      <alignment/>
      <protection/>
    </xf>
    <xf numFmtId="0" fontId="6" fillId="18" borderId="6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8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6" borderId="7" applyNumberFormat="0" applyAlignment="0" applyProtection="0"/>
    <xf numFmtId="0" fontId="16" fillId="0" borderId="9" applyNumberFormat="0" applyFill="0" applyAlignment="0" applyProtection="0"/>
    <xf numFmtId="0" fontId="14" fillId="0" borderId="10" applyNumberFormat="0" applyFill="0" applyAlignment="0" applyProtection="0"/>
    <xf numFmtId="0" fontId="5" fillId="24" borderId="11" applyNumberFormat="0" applyAlignment="0" applyProtection="0"/>
    <xf numFmtId="0" fontId="25" fillId="0" borderId="0" applyNumberFormat="0" applyFill="0" applyBorder="0" applyAlignment="0" applyProtection="0"/>
    <xf numFmtId="0" fontId="16" fillId="0" borderId="1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justify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 vertical="justify"/>
    </xf>
    <xf numFmtId="0" fontId="32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justify"/>
    </xf>
    <xf numFmtId="0" fontId="37" fillId="0" borderId="13" xfId="0" applyFont="1" applyBorder="1" applyAlignment="1">
      <alignment horizontal="left"/>
    </xf>
    <xf numFmtId="190" fontId="46" fillId="0" borderId="15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left"/>
    </xf>
    <xf numFmtId="1" fontId="32" fillId="25" borderId="15" xfId="0" applyNumberFormat="1" applyFont="1" applyFill="1" applyBorder="1" applyAlignment="1" applyProtection="1">
      <alignment horizontal="center" vertical="center"/>
      <protection locked="0"/>
    </xf>
    <xf numFmtId="191" fontId="29" fillId="25" borderId="15" xfId="0" applyNumberFormat="1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1" fontId="32" fillId="25" borderId="14" xfId="0" applyNumberFormat="1" applyFont="1" applyFill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 applyProtection="1">
      <alignment horizontal="left" vertical="center"/>
      <protection locked="0"/>
    </xf>
    <xf numFmtId="14" fontId="29" fillId="25" borderId="15" xfId="0" applyNumberFormat="1" applyFont="1" applyFill="1" applyBorder="1" applyAlignment="1">
      <alignment horizontal="center"/>
    </xf>
    <xf numFmtId="0" fontId="28" fillId="25" borderId="15" xfId="0" applyFont="1" applyFill="1" applyBorder="1" applyAlignment="1">
      <alignment horizontal="left"/>
    </xf>
    <xf numFmtId="191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left" vertical="center"/>
      <protection locked="0"/>
    </xf>
    <xf numFmtId="0" fontId="28" fillId="25" borderId="18" xfId="0" applyFont="1" applyFill="1" applyBorder="1" applyAlignment="1">
      <alignment horizontal="left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5" xfId="0" applyFont="1" applyBorder="1" applyAlignment="1">
      <alignment horizontal="left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/>
    </xf>
    <xf numFmtId="191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Border="1" applyAlignment="1">
      <alignment horizontal="center"/>
    </xf>
    <xf numFmtId="184" fontId="40" fillId="0" borderId="19" xfId="55" applyNumberFormat="1" applyFont="1" applyFill="1" applyBorder="1" applyAlignment="1">
      <alignment horizontal="center" vertical="center"/>
      <protection/>
    </xf>
    <xf numFmtId="0" fontId="32" fillId="25" borderId="18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1" fontId="32" fillId="0" borderId="18" xfId="0" applyNumberFormat="1" applyFont="1" applyFill="1" applyBorder="1" applyAlignment="1" applyProtection="1">
      <alignment horizontal="center" vertical="center"/>
      <protection locked="0"/>
    </xf>
    <xf numFmtId="1" fontId="32" fillId="0" borderId="20" xfId="0" applyNumberFormat="1" applyFont="1" applyFill="1" applyBorder="1" applyAlignment="1" applyProtection="1">
      <alignment horizontal="center" vertical="center"/>
      <protection locked="0"/>
    </xf>
    <xf numFmtId="0" fontId="32" fillId="25" borderId="15" xfId="0" applyNumberFormat="1" applyFont="1" applyFill="1" applyBorder="1" applyAlignment="1">
      <alignment horizontal="center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/>
    </xf>
    <xf numFmtId="0" fontId="29" fillId="25" borderId="15" xfId="0" applyFont="1" applyFill="1" applyBorder="1" applyAlignment="1">
      <alignment horizontal="center"/>
    </xf>
    <xf numFmtId="0" fontId="29" fillId="25" borderId="18" xfId="0" applyFont="1" applyFill="1" applyBorder="1" applyAlignment="1">
      <alignment horizontal="center"/>
    </xf>
    <xf numFmtId="0" fontId="28" fillId="25" borderId="18" xfId="0" applyFont="1" applyFill="1" applyBorder="1" applyAlignment="1" applyProtection="1">
      <alignment horizontal="left" vertical="center"/>
      <protection locked="0"/>
    </xf>
    <xf numFmtId="191" fontId="29" fillId="25" borderId="18" xfId="0" applyNumberFormat="1" applyFont="1" applyFill="1" applyBorder="1" applyAlignment="1" applyProtection="1">
      <alignment horizontal="center" vertical="center"/>
      <protection locked="0"/>
    </xf>
    <xf numFmtId="1" fontId="32" fillId="25" borderId="17" xfId="0" applyNumberFormat="1" applyFont="1" applyFill="1" applyBorder="1" applyAlignment="1" applyProtection="1">
      <alignment horizontal="center" vertical="center"/>
      <protection locked="0"/>
    </xf>
    <xf numFmtId="14" fontId="29" fillId="25" borderId="18" xfId="0" applyNumberFormat="1" applyFont="1" applyFill="1" applyBorder="1" applyAlignment="1">
      <alignment horizontal="center"/>
    </xf>
    <xf numFmtId="0" fontId="29" fillId="25" borderId="15" xfId="0" applyFont="1" applyFill="1" applyBorder="1" applyAlignment="1">
      <alignment horizontal="right" vertical="center"/>
    </xf>
    <xf numFmtId="0" fontId="32" fillId="25" borderId="15" xfId="0" applyFont="1" applyFill="1" applyBorder="1" applyAlignment="1">
      <alignment horizontal="center" vertical="center"/>
    </xf>
    <xf numFmtId="0" fontId="29" fillId="25" borderId="15" xfId="0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>
      <alignment shrinkToFit="1"/>
    </xf>
    <xf numFmtId="0" fontId="29" fillId="25" borderId="21" xfId="0" applyFont="1" applyFill="1" applyBorder="1" applyAlignment="1">
      <alignment horizontal="center"/>
    </xf>
    <xf numFmtId="1" fontId="32" fillId="25" borderId="18" xfId="0" applyNumberFormat="1" applyFont="1" applyFill="1" applyBorder="1" applyAlignment="1" applyProtection="1">
      <alignment horizontal="center" vertical="center"/>
      <protection locked="0"/>
    </xf>
    <xf numFmtId="1" fontId="32" fillId="25" borderId="20" xfId="0" applyNumberFormat="1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>
      <alignment/>
    </xf>
    <xf numFmtId="2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25" borderId="18" xfId="0" applyFont="1" applyFill="1" applyBorder="1" applyAlignment="1" applyProtection="1">
      <alignment horizontal="center" vertical="center"/>
      <protection locked="0"/>
    </xf>
    <xf numFmtId="2" fontId="29" fillId="0" borderId="22" xfId="0" applyNumberFormat="1" applyFont="1" applyFill="1" applyBorder="1" applyAlignment="1" applyProtection="1">
      <alignment horizontal="center" vertical="center"/>
      <protection locked="0"/>
    </xf>
    <xf numFmtId="2" fontId="29" fillId="25" borderId="22" xfId="0" applyNumberFormat="1" applyFont="1" applyFill="1" applyBorder="1" applyAlignment="1">
      <alignment horizontal="center"/>
    </xf>
    <xf numFmtId="0" fontId="32" fillId="25" borderId="20" xfId="0" applyFont="1" applyFill="1" applyBorder="1" applyAlignment="1">
      <alignment horizontal="center"/>
    </xf>
    <xf numFmtId="2" fontId="29" fillId="0" borderId="23" xfId="0" applyNumberFormat="1" applyFont="1" applyFill="1" applyBorder="1" applyAlignment="1" applyProtection="1">
      <alignment horizontal="center" vertical="center"/>
      <protection locked="0"/>
    </xf>
    <xf numFmtId="2" fontId="29" fillId="25" borderId="23" xfId="0" applyNumberFormat="1" applyFont="1" applyFill="1" applyBorder="1" applyAlignment="1">
      <alignment horizontal="center"/>
    </xf>
    <xf numFmtId="0" fontId="29" fillId="25" borderId="15" xfId="0" applyFont="1" applyFill="1" applyBorder="1" applyAlignment="1">
      <alignment horizontal="right" vertical="center" wrapText="1"/>
    </xf>
    <xf numFmtId="2" fontId="29" fillId="25" borderId="22" xfId="0" applyNumberFormat="1" applyFont="1" applyFill="1" applyBorder="1" applyAlignment="1" applyProtection="1">
      <alignment horizontal="center" vertical="center"/>
      <protection locked="0"/>
    </xf>
    <xf numFmtId="2" fontId="29" fillId="25" borderId="16" xfId="0" applyNumberFormat="1" applyFont="1" applyFill="1" applyBorder="1" applyAlignment="1">
      <alignment horizontal="center"/>
    </xf>
    <xf numFmtId="2" fontId="29" fillId="25" borderId="2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1" fontId="37" fillId="25" borderId="15" xfId="55" applyNumberFormat="1" applyFont="1" applyFill="1" applyBorder="1" applyAlignment="1">
      <alignment horizontal="center" vertical="center"/>
      <protection/>
    </xf>
    <xf numFmtId="0" fontId="29" fillId="0" borderId="15" xfId="0" applyFont="1" applyBorder="1" applyAlignment="1">
      <alignment horizontal="center"/>
    </xf>
    <xf numFmtId="1" fontId="32" fillId="25" borderId="24" xfId="0" applyNumberFormat="1" applyFont="1" applyFill="1" applyBorder="1" applyAlignment="1" applyProtection="1">
      <alignment horizontal="center" vertical="center"/>
      <protection locked="0"/>
    </xf>
    <xf numFmtId="1" fontId="32" fillId="25" borderId="25" xfId="0" applyNumberFormat="1" applyFont="1" applyFill="1" applyBorder="1" applyAlignment="1" applyProtection="1">
      <alignment horizontal="center" vertical="center"/>
      <protection locked="0"/>
    </xf>
    <xf numFmtId="0" fontId="32" fillId="25" borderId="17" xfId="0" applyFont="1" applyFill="1" applyBorder="1" applyAlignment="1">
      <alignment horizontal="center" vertical="center"/>
    </xf>
    <xf numFmtId="1" fontId="32" fillId="25" borderId="26" xfId="0" applyNumberFormat="1" applyFont="1" applyFill="1" applyBorder="1" applyAlignment="1" applyProtection="1">
      <alignment horizontal="center" vertical="center"/>
      <protection locked="0"/>
    </xf>
    <xf numFmtId="2" fontId="29" fillId="0" borderId="22" xfId="0" applyNumberFormat="1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 wrapText="1"/>
    </xf>
    <xf numFmtId="195" fontId="36" fillId="25" borderId="27" xfId="55" applyNumberFormat="1" applyFont="1" applyFill="1" applyBorder="1" applyAlignment="1">
      <alignment horizontal="center" vertical="center"/>
      <protection/>
    </xf>
    <xf numFmtId="195" fontId="38" fillId="25" borderId="27" xfId="55" applyNumberFormat="1" applyFont="1" applyFill="1" applyBorder="1" applyAlignment="1">
      <alignment horizontal="center" vertical="center"/>
      <protection/>
    </xf>
    <xf numFmtId="195" fontId="39" fillId="25" borderId="28" xfId="55" applyNumberFormat="1" applyFont="1" applyFill="1" applyBorder="1" applyAlignment="1">
      <alignment horizontal="center" vertical="center"/>
      <protection/>
    </xf>
    <xf numFmtId="0" fontId="28" fillId="0" borderId="18" xfId="0" applyFont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/>
    </xf>
    <xf numFmtId="14" fontId="29" fillId="0" borderId="18" xfId="0" applyNumberFormat="1" applyFont="1" applyBorder="1" applyAlignment="1">
      <alignment horizontal="center"/>
    </xf>
    <xf numFmtId="190" fontId="46" fillId="0" borderId="18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>
      <alignment horizontal="center"/>
    </xf>
    <xf numFmtId="2" fontId="29" fillId="25" borderId="16" xfId="0" applyNumberFormat="1" applyFont="1" applyFill="1" applyBorder="1" applyAlignment="1">
      <alignment horizontal="center" vertical="center" wrapText="1"/>
    </xf>
    <xf numFmtId="1" fontId="32" fillId="0" borderId="14" xfId="0" applyNumberFormat="1" applyFont="1" applyFill="1" applyBorder="1" applyAlignment="1" applyProtection="1">
      <alignment horizontal="center" vertical="center"/>
      <protection locked="0"/>
    </xf>
    <xf numFmtId="0" fontId="32" fillId="25" borderId="18" xfId="0" applyNumberFormat="1" applyFont="1" applyFill="1" applyBorder="1" applyAlignment="1">
      <alignment horizontal="center"/>
    </xf>
    <xf numFmtId="0" fontId="41" fillId="0" borderId="15" xfId="0" applyFont="1" applyBorder="1" applyAlignment="1">
      <alignment horizontal="left" vertical="center" wrapText="1"/>
    </xf>
    <xf numFmtId="0" fontId="41" fillId="0" borderId="15" xfId="0" applyFont="1" applyFill="1" applyBorder="1" applyAlignment="1" applyProtection="1">
      <alignment horizontal="left" vertical="center"/>
      <protection locked="0"/>
    </xf>
    <xf numFmtId="0" fontId="32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2" fontId="29" fillId="0" borderId="16" xfId="0" applyNumberFormat="1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right" vertical="center" wrapText="1"/>
    </xf>
    <xf numFmtId="0" fontId="28" fillId="0" borderId="30" xfId="0" applyFont="1" applyBorder="1" applyAlignment="1">
      <alignment horizontal="left" vertical="center" wrapText="1"/>
    </xf>
    <xf numFmtId="14" fontId="29" fillId="0" borderId="30" xfId="0" applyNumberFormat="1" applyFont="1" applyBorder="1" applyAlignment="1">
      <alignment horizontal="center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2" fontId="29" fillId="0" borderId="31" xfId="0" applyNumberFormat="1" applyFont="1" applyBorder="1" applyAlignment="1">
      <alignment horizontal="center" vertical="center" wrapText="1"/>
    </xf>
    <xf numFmtId="0" fontId="32" fillId="25" borderId="32" xfId="0" applyFont="1" applyFill="1" applyBorder="1" applyAlignment="1">
      <alignment horizontal="center"/>
    </xf>
    <xf numFmtId="0" fontId="32" fillId="25" borderId="33" xfId="0" applyFont="1" applyFill="1" applyBorder="1" applyAlignment="1">
      <alignment horizontal="center"/>
    </xf>
    <xf numFmtId="0" fontId="32" fillId="25" borderId="33" xfId="0" applyNumberFormat="1" applyFont="1" applyFill="1" applyBorder="1" applyAlignment="1">
      <alignment horizontal="center"/>
    </xf>
    <xf numFmtId="195" fontId="36" fillId="25" borderId="34" xfId="55" applyNumberFormat="1" applyFont="1" applyFill="1" applyBorder="1" applyAlignment="1">
      <alignment horizontal="center" vertical="center"/>
      <protection/>
    </xf>
    <xf numFmtId="1" fontId="32" fillId="25" borderId="35" xfId="0" applyNumberFormat="1" applyFont="1" applyFill="1" applyBorder="1" applyAlignment="1" applyProtection="1">
      <alignment horizontal="center" vertical="center"/>
      <protection locked="0"/>
    </xf>
    <xf numFmtId="1" fontId="32" fillId="25" borderId="30" xfId="0" applyNumberFormat="1" applyFont="1" applyFill="1" applyBorder="1" applyAlignment="1" applyProtection="1">
      <alignment horizontal="center" vertical="center"/>
      <protection locked="0"/>
    </xf>
    <xf numFmtId="195" fontId="38" fillId="25" borderId="34" xfId="55" applyNumberFormat="1" applyFont="1" applyFill="1" applyBorder="1" applyAlignment="1">
      <alignment horizontal="center" vertical="center"/>
      <protection/>
    </xf>
    <xf numFmtId="195" fontId="39" fillId="25" borderId="36" xfId="55" applyNumberFormat="1" applyFont="1" applyFill="1" applyBorder="1" applyAlignment="1">
      <alignment horizontal="center" vertical="center"/>
      <protection/>
    </xf>
    <xf numFmtId="1" fontId="37" fillId="25" borderId="30" xfId="55" applyNumberFormat="1" applyFont="1" applyFill="1" applyBorder="1" applyAlignment="1">
      <alignment horizontal="center" vertical="center"/>
      <protection/>
    </xf>
    <xf numFmtId="184" fontId="40" fillId="0" borderId="37" xfId="55" applyNumberFormat="1" applyFont="1" applyFill="1" applyBorder="1" applyAlignment="1">
      <alignment horizontal="center" vertical="center"/>
      <protection/>
    </xf>
    <xf numFmtId="0" fontId="28" fillId="0" borderId="30" xfId="0" applyFont="1" applyBorder="1" applyAlignment="1">
      <alignment/>
    </xf>
    <xf numFmtId="0" fontId="29" fillId="0" borderId="21" xfId="0" applyFont="1" applyFill="1" applyBorder="1" applyAlignment="1">
      <alignment horizontal="right" vertical="center"/>
    </xf>
    <xf numFmtId="0" fontId="28" fillId="25" borderId="38" xfId="0" applyFont="1" applyFill="1" applyBorder="1" applyAlignment="1">
      <alignment horizontal="left"/>
    </xf>
    <xf numFmtId="14" fontId="29" fillId="25" borderId="38" xfId="0" applyNumberFormat="1" applyFont="1" applyFill="1" applyBorder="1" applyAlignment="1">
      <alignment horizontal="center"/>
    </xf>
    <xf numFmtId="0" fontId="29" fillId="0" borderId="38" xfId="0" applyFont="1" applyFill="1" applyBorder="1" applyAlignment="1" applyProtection="1">
      <alignment horizontal="center" vertical="center"/>
      <protection locked="0"/>
    </xf>
    <xf numFmtId="2" fontId="29" fillId="25" borderId="39" xfId="0" applyNumberFormat="1" applyFont="1" applyFill="1" applyBorder="1" applyAlignment="1">
      <alignment horizontal="center"/>
    </xf>
    <xf numFmtId="0" fontId="32" fillId="25" borderId="40" xfId="0" applyFont="1" applyFill="1" applyBorder="1" applyAlignment="1">
      <alignment horizontal="center"/>
    </xf>
    <xf numFmtId="0" fontId="32" fillId="25" borderId="38" xfId="0" applyFont="1" applyFill="1" applyBorder="1" applyAlignment="1">
      <alignment horizontal="center"/>
    </xf>
    <xf numFmtId="195" fontId="36" fillId="25" borderId="41" xfId="55" applyNumberFormat="1" applyFont="1" applyFill="1" applyBorder="1" applyAlignment="1">
      <alignment horizontal="center" vertical="center"/>
      <protection/>
    </xf>
    <xf numFmtId="1" fontId="32" fillId="25" borderId="42" xfId="0" applyNumberFormat="1" applyFont="1" applyFill="1" applyBorder="1" applyAlignment="1" applyProtection="1">
      <alignment horizontal="center" vertical="center"/>
      <protection locked="0"/>
    </xf>
    <xf numFmtId="1" fontId="32" fillId="25" borderId="21" xfId="0" applyNumberFormat="1" applyFont="1" applyFill="1" applyBorder="1" applyAlignment="1" applyProtection="1">
      <alignment horizontal="center" vertical="center"/>
      <protection locked="0"/>
    </xf>
    <xf numFmtId="195" fontId="38" fillId="25" borderId="41" xfId="55" applyNumberFormat="1" applyFont="1" applyFill="1" applyBorder="1" applyAlignment="1">
      <alignment horizontal="center" vertical="center"/>
      <protection/>
    </xf>
    <xf numFmtId="195" fontId="39" fillId="25" borderId="43" xfId="55" applyNumberFormat="1" applyFont="1" applyFill="1" applyBorder="1" applyAlignment="1">
      <alignment horizontal="center" vertical="center"/>
      <protection/>
    </xf>
    <xf numFmtId="1" fontId="37" fillId="25" borderId="21" xfId="55" applyNumberFormat="1" applyFont="1" applyFill="1" applyBorder="1" applyAlignment="1">
      <alignment horizontal="center" vertical="center"/>
      <protection/>
    </xf>
    <xf numFmtId="184" fontId="40" fillId="0" borderId="44" xfId="55" applyNumberFormat="1" applyFont="1" applyFill="1" applyBorder="1" applyAlignment="1">
      <alignment horizontal="center" vertical="center"/>
      <protection/>
    </xf>
    <xf numFmtId="0" fontId="28" fillId="25" borderId="21" xfId="0" applyFont="1" applyFill="1" applyBorder="1" applyAlignment="1">
      <alignment shrinkToFit="1"/>
    </xf>
    <xf numFmtId="2" fontId="29" fillId="0" borderId="15" xfId="0" applyNumberFormat="1" applyFont="1" applyBorder="1" applyAlignment="1">
      <alignment horizontal="center" vertical="center" wrapText="1"/>
    </xf>
    <xf numFmtId="195" fontId="36" fillId="25" borderId="15" xfId="55" applyNumberFormat="1" applyFont="1" applyFill="1" applyBorder="1" applyAlignment="1">
      <alignment horizontal="center" vertical="center"/>
      <protection/>
    </xf>
    <xf numFmtId="195" fontId="38" fillId="25" borderId="15" xfId="55" applyNumberFormat="1" applyFont="1" applyFill="1" applyBorder="1" applyAlignment="1">
      <alignment horizontal="center" vertical="center"/>
      <protection/>
    </xf>
    <xf numFmtId="195" fontId="39" fillId="25" borderId="15" xfId="55" applyNumberFormat="1" applyFont="1" applyFill="1" applyBorder="1" applyAlignment="1">
      <alignment horizontal="center" vertical="center"/>
      <protection/>
    </xf>
    <xf numFmtId="184" fontId="40" fillId="0" borderId="15" xfId="55" applyNumberFormat="1" applyFont="1" applyFill="1" applyBorder="1" applyAlignment="1">
      <alignment horizontal="center" vertical="center"/>
      <protection/>
    </xf>
    <xf numFmtId="0" fontId="29" fillId="0" borderId="17" xfId="0" applyFont="1" applyBorder="1" applyAlignment="1">
      <alignment horizontal="center" vertical="center" wrapText="1"/>
    </xf>
    <xf numFmtId="0" fontId="28" fillId="0" borderId="21" xfId="0" applyFont="1" applyBorder="1" applyAlignment="1">
      <alignment/>
    </xf>
    <xf numFmtId="0" fontId="41" fillId="0" borderId="15" xfId="0" applyFont="1" applyFill="1" applyBorder="1" applyAlignment="1">
      <alignment horizontal="left"/>
    </xf>
    <xf numFmtId="49" fontId="41" fillId="25" borderId="15" xfId="0" applyNumberFormat="1" applyFont="1" applyFill="1" applyBorder="1" applyAlignment="1">
      <alignment horizontal="left"/>
    </xf>
    <xf numFmtId="0" fontId="29" fillId="0" borderId="30" xfId="0" applyFont="1" applyFill="1" applyBorder="1" applyAlignment="1">
      <alignment horizontal="right" vertical="center"/>
    </xf>
    <xf numFmtId="0" fontId="28" fillId="0" borderId="30" xfId="0" applyFont="1" applyFill="1" applyBorder="1" applyAlignment="1" applyProtection="1">
      <alignment horizontal="left" vertical="center"/>
      <protection locked="0"/>
    </xf>
    <xf numFmtId="14" fontId="29" fillId="25" borderId="30" xfId="0" applyNumberFormat="1" applyFont="1" applyFill="1" applyBorder="1" applyAlignment="1">
      <alignment horizontal="center"/>
    </xf>
    <xf numFmtId="2" fontId="29" fillId="0" borderId="31" xfId="0" applyNumberFormat="1" applyFont="1" applyFill="1" applyBorder="1" applyAlignment="1" applyProtection="1">
      <alignment horizontal="center" vertical="center"/>
      <protection locked="0"/>
    </xf>
    <xf numFmtId="1" fontId="32" fillId="0" borderId="35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shrinkToFit="1"/>
    </xf>
    <xf numFmtId="0" fontId="28" fillId="25" borderId="15" xfId="0" applyFont="1" applyFill="1" applyBorder="1" applyAlignment="1">
      <alignment horizontal="left" shrinkToFit="1"/>
    </xf>
    <xf numFmtId="0" fontId="28" fillId="0" borderId="15" xfId="0" applyFont="1" applyBorder="1" applyAlignment="1">
      <alignment shrinkToFit="1"/>
    </xf>
    <xf numFmtId="0" fontId="28" fillId="0" borderId="15" xfId="0" applyFont="1" applyBorder="1" applyAlignment="1">
      <alignment horizontal="left" shrinkToFit="1"/>
    </xf>
    <xf numFmtId="49" fontId="34" fillId="0" borderId="13" xfId="0" applyNumberFormat="1" applyFont="1" applyBorder="1" applyAlignment="1">
      <alignment horizontal="center"/>
    </xf>
    <xf numFmtId="184" fontId="40" fillId="25" borderId="19" xfId="55" applyNumberFormat="1" applyFont="1" applyFill="1" applyBorder="1" applyAlignment="1">
      <alignment horizontal="center" vertical="center"/>
      <protection/>
    </xf>
    <xf numFmtId="0" fontId="29" fillId="25" borderId="21" xfId="0" applyFont="1" applyFill="1" applyBorder="1" applyAlignment="1" applyProtection="1">
      <alignment horizontal="center" vertical="center"/>
      <protection locked="0"/>
    </xf>
    <xf numFmtId="2" fontId="29" fillId="25" borderId="23" xfId="0" applyNumberFormat="1" applyFont="1" applyFill="1" applyBorder="1" applyAlignment="1" applyProtection="1">
      <alignment horizontal="center" vertical="center"/>
      <protection locked="0"/>
    </xf>
    <xf numFmtId="49" fontId="29" fillId="25" borderId="15" xfId="0" applyNumberFormat="1" applyFont="1" applyFill="1" applyBorder="1" applyAlignment="1" applyProtection="1">
      <alignment horizontal="center" vertical="center"/>
      <protection locked="0"/>
    </xf>
    <xf numFmtId="2" fontId="29" fillId="25" borderId="16" xfId="0" applyNumberFormat="1" applyFont="1" applyFill="1" applyBorder="1" applyAlignment="1" applyProtection="1">
      <alignment horizontal="center" vertical="center"/>
      <protection locked="0"/>
    </xf>
    <xf numFmtId="0" fontId="28" fillId="26" borderId="15" xfId="0" applyFont="1" applyFill="1" applyBorder="1" applyAlignment="1">
      <alignment horizontal="left"/>
    </xf>
    <xf numFmtId="14" fontId="29" fillId="26" borderId="15" xfId="0" applyNumberFormat="1" applyFont="1" applyFill="1" applyBorder="1" applyAlignment="1">
      <alignment horizontal="center"/>
    </xf>
    <xf numFmtId="0" fontId="29" fillId="26" borderId="15" xfId="0" applyFont="1" applyFill="1" applyBorder="1" applyAlignment="1">
      <alignment horizontal="center"/>
    </xf>
    <xf numFmtId="2" fontId="29" fillId="26" borderId="23" xfId="0" applyNumberFormat="1" applyFont="1" applyFill="1" applyBorder="1" applyAlignment="1">
      <alignment horizontal="center"/>
    </xf>
    <xf numFmtId="1" fontId="32" fillId="26" borderId="14" xfId="0" applyNumberFormat="1" applyFont="1" applyFill="1" applyBorder="1" applyAlignment="1" applyProtection="1">
      <alignment horizontal="center" vertical="center"/>
      <protection locked="0"/>
    </xf>
    <xf numFmtId="1" fontId="32" fillId="26" borderId="15" xfId="0" applyNumberFormat="1" applyFont="1" applyFill="1" applyBorder="1" applyAlignment="1" applyProtection="1">
      <alignment horizontal="center" vertical="center"/>
      <protection locked="0"/>
    </xf>
    <xf numFmtId="195" fontId="36" fillId="26" borderId="27" xfId="55" applyNumberFormat="1" applyFont="1" applyFill="1" applyBorder="1" applyAlignment="1">
      <alignment horizontal="center" vertical="center"/>
      <protection/>
    </xf>
    <xf numFmtId="195" fontId="38" fillId="26" borderId="27" xfId="55" applyNumberFormat="1" applyFont="1" applyFill="1" applyBorder="1" applyAlignment="1">
      <alignment horizontal="center" vertical="center"/>
      <protection/>
    </xf>
    <xf numFmtId="195" fontId="39" fillId="26" borderId="28" xfId="55" applyNumberFormat="1" applyFont="1" applyFill="1" applyBorder="1" applyAlignment="1">
      <alignment horizontal="center" vertical="center"/>
      <protection/>
    </xf>
    <xf numFmtId="1" fontId="37" fillId="26" borderId="15" xfId="55" applyNumberFormat="1" applyFont="1" applyFill="1" applyBorder="1" applyAlignment="1">
      <alignment horizontal="center" vertical="center"/>
      <protection/>
    </xf>
    <xf numFmtId="184" fontId="40" fillId="26" borderId="19" xfId="55" applyNumberFormat="1" applyFont="1" applyFill="1" applyBorder="1" applyAlignment="1">
      <alignment horizontal="center" vertical="center"/>
      <protection/>
    </xf>
    <xf numFmtId="0" fontId="28" fillId="26" borderId="15" xfId="0" applyFont="1" applyFill="1" applyBorder="1" applyAlignment="1">
      <alignment horizontal="left" shrinkToFit="1"/>
    </xf>
    <xf numFmtId="0" fontId="28" fillId="26" borderId="15" xfId="0" applyFont="1" applyFill="1" applyBorder="1" applyAlignment="1" applyProtection="1">
      <alignment horizontal="left" vertical="center"/>
      <protection locked="0"/>
    </xf>
    <xf numFmtId="2" fontId="29" fillId="26" borderId="23" xfId="0" applyNumberFormat="1" applyFont="1" applyFill="1" applyBorder="1" applyAlignment="1" applyProtection="1">
      <alignment horizontal="center" vertical="center"/>
      <protection locked="0"/>
    </xf>
    <xf numFmtId="1" fontId="32" fillId="26" borderId="26" xfId="0" applyNumberFormat="1" applyFont="1" applyFill="1" applyBorder="1" applyAlignment="1" applyProtection="1">
      <alignment horizontal="center" vertical="center"/>
      <protection locked="0"/>
    </xf>
    <xf numFmtId="0" fontId="28" fillId="26" borderId="15" xfId="0" applyFont="1" applyFill="1" applyBorder="1" applyAlignment="1">
      <alignment shrinkToFit="1"/>
    </xf>
    <xf numFmtId="0" fontId="28" fillId="27" borderId="15" xfId="0" applyFont="1" applyFill="1" applyBorder="1" applyAlignment="1">
      <alignment horizontal="left"/>
    </xf>
    <xf numFmtId="14" fontId="29" fillId="27" borderId="15" xfId="0" applyNumberFormat="1" applyFont="1" applyFill="1" applyBorder="1" applyAlignment="1">
      <alignment horizontal="center"/>
    </xf>
    <xf numFmtId="0" fontId="29" fillId="27" borderId="15" xfId="0" applyFont="1" applyFill="1" applyBorder="1" applyAlignment="1">
      <alignment horizontal="center"/>
    </xf>
    <xf numFmtId="1" fontId="32" fillId="27" borderId="14" xfId="0" applyNumberFormat="1" applyFont="1" applyFill="1" applyBorder="1" applyAlignment="1" applyProtection="1">
      <alignment horizontal="center" vertical="center"/>
      <protection locked="0"/>
    </xf>
    <xf numFmtId="1" fontId="32" fillId="27" borderId="15" xfId="0" applyNumberFormat="1" applyFont="1" applyFill="1" applyBorder="1" applyAlignment="1" applyProtection="1">
      <alignment horizontal="center" vertical="center"/>
      <protection locked="0"/>
    </xf>
    <xf numFmtId="195" fontId="36" fillId="27" borderId="27" xfId="55" applyNumberFormat="1" applyFont="1" applyFill="1" applyBorder="1" applyAlignment="1">
      <alignment horizontal="center" vertical="center"/>
      <protection/>
    </xf>
    <xf numFmtId="195" fontId="38" fillId="27" borderId="27" xfId="55" applyNumberFormat="1" applyFont="1" applyFill="1" applyBorder="1" applyAlignment="1">
      <alignment horizontal="center" vertical="center"/>
      <protection/>
    </xf>
    <xf numFmtId="195" fontId="39" fillId="27" borderId="28" xfId="55" applyNumberFormat="1" applyFont="1" applyFill="1" applyBorder="1" applyAlignment="1">
      <alignment horizontal="center" vertical="center"/>
      <protection/>
    </xf>
    <xf numFmtId="1" fontId="37" fillId="27" borderId="15" xfId="55" applyNumberFormat="1" applyFont="1" applyFill="1" applyBorder="1" applyAlignment="1">
      <alignment horizontal="center" vertical="center"/>
      <protection/>
    </xf>
    <xf numFmtId="184" fontId="40" fillId="27" borderId="19" xfId="55" applyNumberFormat="1" applyFont="1" applyFill="1" applyBorder="1" applyAlignment="1">
      <alignment horizontal="center" vertical="center"/>
      <protection/>
    </xf>
    <xf numFmtId="0" fontId="28" fillId="27" borderId="15" xfId="0" applyFont="1" applyFill="1" applyBorder="1" applyAlignment="1">
      <alignment horizontal="left" shrinkToFit="1"/>
    </xf>
    <xf numFmtId="0" fontId="28" fillId="27" borderId="15" xfId="0" applyFont="1" applyFill="1" applyBorder="1" applyAlignment="1" applyProtection="1">
      <alignment horizontal="left" vertical="center"/>
      <protection locked="0"/>
    </xf>
    <xf numFmtId="0" fontId="28" fillId="27" borderId="15" xfId="0" applyFont="1" applyFill="1" applyBorder="1" applyAlignment="1">
      <alignment shrinkToFit="1"/>
    </xf>
    <xf numFmtId="0" fontId="29" fillId="26" borderId="15" xfId="0" applyFont="1" applyFill="1" applyBorder="1" applyAlignment="1">
      <alignment horizontal="right" vertical="center"/>
    </xf>
    <xf numFmtId="1" fontId="32" fillId="26" borderId="24" xfId="0" applyNumberFormat="1" applyFont="1" applyFill="1" applyBorder="1" applyAlignment="1" applyProtection="1">
      <alignment horizontal="center" vertical="center"/>
      <protection locked="0"/>
    </xf>
    <xf numFmtId="1" fontId="32" fillId="26" borderId="18" xfId="0" applyNumberFormat="1" applyFont="1" applyFill="1" applyBorder="1" applyAlignment="1" applyProtection="1">
      <alignment horizontal="center" vertical="center"/>
      <protection locked="0"/>
    </xf>
    <xf numFmtId="0" fontId="29" fillId="26" borderId="15" xfId="0" applyFont="1" applyFill="1" applyBorder="1" applyAlignment="1" applyProtection="1">
      <alignment horizontal="center" vertical="center"/>
      <protection locked="0"/>
    </xf>
    <xf numFmtId="1" fontId="32" fillId="26" borderId="25" xfId="0" applyNumberFormat="1" applyFont="1" applyFill="1" applyBorder="1" applyAlignment="1" applyProtection="1">
      <alignment horizontal="center" vertical="center"/>
      <protection locked="0"/>
    </xf>
    <xf numFmtId="0" fontId="29" fillId="26" borderId="15" xfId="0" applyFont="1" applyFill="1" applyBorder="1" applyAlignment="1">
      <alignment horizontal="right" vertical="center" wrapText="1"/>
    </xf>
    <xf numFmtId="191" fontId="29" fillId="26" borderId="15" xfId="0" applyNumberFormat="1" applyFont="1" applyFill="1" applyBorder="1" applyAlignment="1" applyProtection="1">
      <alignment horizontal="center" vertical="center"/>
      <protection locked="0"/>
    </xf>
    <xf numFmtId="0" fontId="29" fillId="26" borderId="21" xfId="0" applyFont="1" applyFill="1" applyBorder="1" applyAlignment="1">
      <alignment horizontal="center"/>
    </xf>
    <xf numFmtId="2" fontId="29" fillId="26" borderId="16" xfId="0" applyNumberFormat="1" applyFont="1" applyFill="1" applyBorder="1" applyAlignment="1" applyProtection="1">
      <alignment horizontal="center" vertical="center"/>
      <protection locked="0"/>
    </xf>
    <xf numFmtId="1" fontId="32" fillId="26" borderId="20" xfId="0" applyNumberFormat="1" applyFont="1" applyFill="1" applyBorder="1" applyAlignment="1" applyProtection="1">
      <alignment horizontal="center" vertical="center"/>
      <protection locked="0"/>
    </xf>
    <xf numFmtId="1" fontId="32" fillId="26" borderId="17" xfId="0" applyNumberFormat="1" applyFont="1" applyFill="1" applyBorder="1" applyAlignment="1" applyProtection="1">
      <alignment horizontal="center" vertical="center"/>
      <protection locked="0"/>
    </xf>
    <xf numFmtId="0" fontId="29" fillId="27" borderId="15" xfId="0" applyFont="1" applyFill="1" applyBorder="1" applyAlignment="1">
      <alignment horizontal="right" vertical="center"/>
    </xf>
    <xf numFmtId="1" fontId="32" fillId="27" borderId="18" xfId="0" applyNumberFormat="1" applyFont="1" applyFill="1" applyBorder="1" applyAlignment="1" applyProtection="1">
      <alignment horizontal="center" vertical="center"/>
      <protection locked="0"/>
    </xf>
    <xf numFmtId="0" fontId="29" fillId="27" borderId="15" xfId="0" applyFont="1" applyFill="1" applyBorder="1" applyAlignment="1" applyProtection="1">
      <alignment horizontal="center" vertical="center"/>
      <protection locked="0"/>
    </xf>
    <xf numFmtId="0" fontId="28" fillId="27" borderId="15" xfId="0" applyFont="1" applyFill="1" applyBorder="1" applyAlignment="1">
      <alignment/>
    </xf>
    <xf numFmtId="0" fontId="29" fillId="27" borderId="15" xfId="0" applyFont="1" applyFill="1" applyBorder="1" applyAlignment="1">
      <alignment horizontal="right" vertical="center" wrapText="1"/>
    </xf>
    <xf numFmtId="191" fontId="29" fillId="27" borderId="15" xfId="0" applyNumberFormat="1" applyFont="1" applyFill="1" applyBorder="1" applyAlignment="1" applyProtection="1">
      <alignment horizontal="center" vertical="center"/>
      <protection locked="0"/>
    </xf>
    <xf numFmtId="1" fontId="32" fillId="27" borderId="20" xfId="0" applyNumberFormat="1" applyFont="1" applyFill="1" applyBorder="1" applyAlignment="1" applyProtection="1">
      <alignment horizontal="center" vertical="center"/>
      <protection locked="0"/>
    </xf>
    <xf numFmtId="1" fontId="32" fillId="27" borderId="17" xfId="0" applyNumberFormat="1" applyFont="1" applyFill="1" applyBorder="1" applyAlignment="1" applyProtection="1">
      <alignment horizontal="center" vertical="center"/>
      <protection locked="0"/>
    </xf>
    <xf numFmtId="49" fontId="29" fillId="25" borderId="15" xfId="0" applyNumberFormat="1" applyFont="1" applyFill="1" applyBorder="1" applyAlignment="1">
      <alignment horizontal="right" vertical="center" wrapText="1"/>
    </xf>
    <xf numFmtId="0" fontId="28" fillId="25" borderId="15" xfId="0" applyFont="1" applyFill="1" applyBorder="1" applyAlignment="1">
      <alignment horizontal="left" vertical="center" wrapText="1"/>
    </xf>
    <xf numFmtId="2" fontId="29" fillId="25" borderId="23" xfId="0" applyNumberFormat="1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/>
    </xf>
    <xf numFmtId="49" fontId="29" fillId="25" borderId="18" xfId="0" applyNumberFormat="1" applyFont="1" applyFill="1" applyBorder="1" applyAlignment="1" applyProtection="1">
      <alignment horizontal="center" vertical="center"/>
      <protection locked="0"/>
    </xf>
    <xf numFmtId="0" fontId="28" fillId="27" borderId="18" xfId="0" applyFont="1" applyFill="1" applyBorder="1" applyAlignment="1" applyProtection="1">
      <alignment horizontal="left" vertical="center"/>
      <protection locked="0"/>
    </xf>
    <xf numFmtId="14" fontId="29" fillId="27" borderId="18" xfId="0" applyNumberFormat="1" applyFont="1" applyFill="1" applyBorder="1" applyAlignment="1">
      <alignment horizontal="center"/>
    </xf>
    <xf numFmtId="0" fontId="29" fillId="27" borderId="18" xfId="0" applyFont="1" applyFill="1" applyBorder="1" applyAlignment="1" applyProtection="1">
      <alignment horizontal="center" vertical="center"/>
      <protection locked="0"/>
    </xf>
    <xf numFmtId="2" fontId="29" fillId="27" borderId="22" xfId="0" applyNumberFormat="1" applyFont="1" applyFill="1" applyBorder="1" applyAlignment="1" applyProtection="1">
      <alignment horizontal="center" vertical="center"/>
      <protection locked="0"/>
    </xf>
    <xf numFmtId="49" fontId="29" fillId="27" borderId="15" xfId="0" applyNumberFormat="1" applyFont="1" applyFill="1" applyBorder="1" applyAlignment="1">
      <alignment horizontal="right" vertical="center" wrapText="1"/>
    </xf>
    <xf numFmtId="0" fontId="28" fillId="27" borderId="18" xfId="0" applyFont="1" applyFill="1" applyBorder="1" applyAlignment="1">
      <alignment horizontal="left"/>
    </xf>
    <xf numFmtId="2" fontId="29" fillId="27" borderId="22" xfId="0" applyNumberFormat="1" applyFont="1" applyFill="1" applyBorder="1" applyAlignment="1">
      <alignment horizontal="center"/>
    </xf>
    <xf numFmtId="0" fontId="32" fillId="27" borderId="20" xfId="0" applyFont="1" applyFill="1" applyBorder="1" applyAlignment="1">
      <alignment horizontal="center"/>
    </xf>
    <xf numFmtId="0" fontId="32" fillId="27" borderId="18" xfId="0" applyFont="1" applyFill="1" applyBorder="1" applyAlignment="1">
      <alignment horizontal="center"/>
    </xf>
    <xf numFmtId="0" fontId="32" fillId="25" borderId="25" xfId="0" applyFont="1" applyFill="1" applyBorder="1" applyAlignment="1">
      <alignment horizontal="center"/>
    </xf>
    <xf numFmtId="0" fontId="29" fillId="28" borderId="15" xfId="0" applyFont="1" applyFill="1" applyBorder="1" applyAlignment="1">
      <alignment horizontal="right" vertical="center"/>
    </xf>
    <xf numFmtId="0" fontId="28" fillId="28" borderId="15" xfId="0" applyFont="1" applyFill="1" applyBorder="1" applyAlignment="1" applyProtection="1">
      <alignment horizontal="left" vertical="center"/>
      <protection locked="0"/>
    </xf>
    <xf numFmtId="49" fontId="29" fillId="28" borderId="15" xfId="0" applyNumberFormat="1" applyFont="1" applyFill="1" applyBorder="1" applyAlignment="1" applyProtection="1">
      <alignment horizontal="center" vertical="center"/>
      <protection locked="0"/>
    </xf>
    <xf numFmtId="0" fontId="29" fillId="28" borderId="21" xfId="0" applyFont="1" applyFill="1" applyBorder="1" applyAlignment="1" applyProtection="1">
      <alignment horizontal="center" vertical="center"/>
      <protection locked="0"/>
    </xf>
    <xf numFmtId="2" fontId="29" fillId="28" borderId="23" xfId="0" applyNumberFormat="1" applyFont="1" applyFill="1" applyBorder="1" applyAlignment="1" applyProtection="1">
      <alignment horizontal="center" vertical="center"/>
      <protection locked="0"/>
    </xf>
    <xf numFmtId="1" fontId="32" fillId="28" borderId="26" xfId="0" applyNumberFormat="1" applyFont="1" applyFill="1" applyBorder="1" applyAlignment="1" applyProtection="1">
      <alignment horizontal="center" vertical="center"/>
      <protection locked="0"/>
    </xf>
    <xf numFmtId="1" fontId="32" fillId="28" borderId="15" xfId="0" applyNumberFormat="1" applyFont="1" applyFill="1" applyBorder="1" applyAlignment="1" applyProtection="1">
      <alignment horizontal="center" vertical="center"/>
      <protection locked="0"/>
    </xf>
    <xf numFmtId="195" fontId="36" fillId="28" borderId="27" xfId="55" applyNumberFormat="1" applyFont="1" applyFill="1" applyBorder="1" applyAlignment="1">
      <alignment horizontal="center" vertical="center"/>
      <protection/>
    </xf>
    <xf numFmtId="1" fontId="32" fillId="28" borderId="14" xfId="0" applyNumberFormat="1" applyFont="1" applyFill="1" applyBorder="1" applyAlignment="1" applyProtection="1">
      <alignment horizontal="center" vertical="center"/>
      <protection locked="0"/>
    </xf>
    <xf numFmtId="195" fontId="38" fillId="28" borderId="27" xfId="55" applyNumberFormat="1" applyFont="1" applyFill="1" applyBorder="1" applyAlignment="1">
      <alignment horizontal="center" vertical="center"/>
      <protection/>
    </xf>
    <xf numFmtId="195" fontId="39" fillId="28" borderId="28" xfId="55" applyNumberFormat="1" applyFont="1" applyFill="1" applyBorder="1" applyAlignment="1">
      <alignment horizontal="center" vertical="center"/>
      <protection/>
    </xf>
    <xf numFmtId="1" fontId="37" fillId="28" borderId="15" xfId="55" applyNumberFormat="1" applyFont="1" applyFill="1" applyBorder="1" applyAlignment="1">
      <alignment horizontal="center" vertical="center"/>
      <protection/>
    </xf>
    <xf numFmtId="184" fontId="40" fillId="28" borderId="19" xfId="55" applyNumberFormat="1" applyFont="1" applyFill="1" applyBorder="1" applyAlignment="1">
      <alignment horizontal="center" vertical="center"/>
      <protection/>
    </xf>
    <xf numFmtId="0" fontId="28" fillId="28" borderId="15" xfId="0" applyFont="1" applyFill="1" applyBorder="1" applyAlignment="1">
      <alignment shrinkToFit="1"/>
    </xf>
    <xf numFmtId="0" fontId="32" fillId="25" borderId="24" xfId="0" applyFont="1" applyFill="1" applyBorder="1" applyAlignment="1">
      <alignment horizontal="center"/>
    </xf>
    <xf numFmtId="0" fontId="47" fillId="25" borderId="15" xfId="0" applyFont="1" applyFill="1" applyBorder="1" applyAlignment="1">
      <alignment horizontal="left"/>
    </xf>
    <xf numFmtId="190" fontId="46" fillId="25" borderId="15" xfId="0" applyNumberFormat="1" applyFont="1" applyFill="1" applyBorder="1" applyAlignment="1">
      <alignment horizontal="center" vertical="center"/>
    </xf>
    <xf numFmtId="0" fontId="46" fillId="25" borderId="15" xfId="0" applyFont="1" applyFill="1" applyBorder="1" applyAlignment="1">
      <alignment horizontal="center"/>
    </xf>
    <xf numFmtId="0" fontId="32" fillId="25" borderId="26" xfId="0" applyFont="1" applyFill="1" applyBorder="1" applyAlignment="1">
      <alignment horizontal="center"/>
    </xf>
    <xf numFmtId="49" fontId="29" fillId="27" borderId="18" xfId="0" applyNumberFormat="1" applyFont="1" applyFill="1" applyBorder="1" applyAlignment="1" applyProtection="1">
      <alignment horizontal="center" vertical="center"/>
      <protection locked="0"/>
    </xf>
    <xf numFmtId="49" fontId="29" fillId="25" borderId="15" xfId="0" applyNumberFormat="1" applyFont="1" applyFill="1" applyBorder="1" applyAlignment="1">
      <alignment horizontal="center"/>
    </xf>
    <xf numFmtId="2" fontId="29" fillId="26" borderId="16" xfId="0" applyNumberFormat="1" applyFont="1" applyFill="1" applyBorder="1" applyAlignment="1">
      <alignment horizontal="center"/>
    </xf>
    <xf numFmtId="0" fontId="28" fillId="25" borderId="18" xfId="0" applyFont="1" applyFill="1" applyBorder="1" applyAlignment="1">
      <alignment horizontal="left" vertical="center" wrapText="1"/>
    </xf>
    <xf numFmtId="0" fontId="29" fillId="28" borderId="15" xfId="0" applyFont="1" applyFill="1" applyBorder="1" applyAlignment="1" applyProtection="1">
      <alignment horizontal="center" vertical="center"/>
      <protection locked="0"/>
    </xf>
    <xf numFmtId="0" fontId="46" fillId="0" borderId="21" xfId="0" applyFont="1" applyFill="1" applyBorder="1" applyAlignment="1">
      <alignment horizontal="center"/>
    </xf>
    <xf numFmtId="2" fontId="29" fillId="28" borderId="22" xfId="0" applyNumberFormat="1" applyFont="1" applyFill="1" applyBorder="1" applyAlignment="1" applyProtection="1">
      <alignment horizontal="center" vertical="center"/>
      <protection locked="0"/>
    </xf>
    <xf numFmtId="2" fontId="29" fillId="0" borderId="23" xfId="0" applyNumberFormat="1" applyFont="1" applyBorder="1" applyAlignment="1">
      <alignment horizontal="center" vertical="center" wrapText="1"/>
    </xf>
    <xf numFmtId="1" fontId="32" fillId="28" borderId="20" xfId="0" applyNumberFormat="1" applyFont="1" applyFill="1" applyBorder="1" applyAlignment="1" applyProtection="1">
      <alignment horizontal="center" vertical="center"/>
      <protection locked="0"/>
    </xf>
    <xf numFmtId="1" fontId="32" fillId="0" borderId="26" xfId="0" applyNumberFormat="1" applyFont="1" applyFill="1" applyBorder="1" applyAlignment="1" applyProtection="1">
      <alignment horizontal="center" vertical="center"/>
      <protection locked="0"/>
    </xf>
    <xf numFmtId="1" fontId="32" fillId="28" borderId="18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194" fontId="37" fillId="26" borderId="15" xfId="55" applyNumberFormat="1" applyFont="1" applyFill="1" applyBorder="1" applyAlignment="1">
      <alignment horizontal="left" vertical="center" indent="1"/>
      <protection/>
    </xf>
    <xf numFmtId="194" fontId="37" fillId="26" borderId="15" xfId="55" applyNumberFormat="1" applyFont="1" applyFill="1" applyBorder="1" applyAlignment="1">
      <alignment horizontal="center" vertical="center"/>
      <protection/>
    </xf>
    <xf numFmtId="194" fontId="0" fillId="0" borderId="0" xfId="0" applyNumberFormat="1" applyAlignment="1">
      <alignment horizontal="center"/>
    </xf>
    <xf numFmtId="0" fontId="0" fillId="0" borderId="0" xfId="48">
      <alignment/>
      <protection/>
    </xf>
    <xf numFmtId="0" fontId="0" fillId="0" borderId="0" xfId="48" applyAlignment="1">
      <alignment horizontal="center" vertical="center"/>
      <protection/>
    </xf>
    <xf numFmtId="0" fontId="42" fillId="0" borderId="0" xfId="48" applyFont="1" applyAlignment="1">
      <alignment horizontal="center" vertical="center"/>
      <protection/>
    </xf>
    <xf numFmtId="0" fontId="0" fillId="0" borderId="0" xfId="48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27" fillId="0" borderId="0" xfId="48" applyFont="1">
      <alignment/>
      <protection/>
    </xf>
    <xf numFmtId="0" fontId="43" fillId="0" borderId="15" xfId="48" applyFont="1" applyBorder="1" applyAlignment="1">
      <alignment horizontal="center" vertical="center"/>
      <protection/>
    </xf>
    <xf numFmtId="0" fontId="43" fillId="0" borderId="15" xfId="48" applyFont="1" applyBorder="1">
      <alignment/>
      <protection/>
    </xf>
    <xf numFmtId="1" fontId="43" fillId="0" borderId="15" xfId="48" applyNumberFormat="1" applyFont="1" applyBorder="1" applyAlignment="1">
      <alignment horizontal="left" vertical="center"/>
      <protection/>
    </xf>
    <xf numFmtId="49" fontId="43" fillId="0" borderId="15" xfId="48" applyNumberFormat="1" applyFont="1" applyBorder="1" applyAlignment="1">
      <alignment horizontal="center" vertical="center"/>
      <protection/>
    </xf>
    <xf numFmtId="194" fontId="43" fillId="0" borderId="15" xfId="48" applyNumberFormat="1" applyFont="1" applyBorder="1" applyAlignment="1">
      <alignment horizontal="left" vertical="center"/>
      <protection/>
    </xf>
    <xf numFmtId="194" fontId="43" fillId="0" borderId="15" xfId="48" applyNumberFormat="1" applyFont="1" applyBorder="1">
      <alignment/>
      <protection/>
    </xf>
    <xf numFmtId="49" fontId="0" fillId="0" borderId="0" xfId="0" applyNumberFormat="1" applyFont="1" applyAlignment="1">
      <alignment horizontal="left"/>
    </xf>
    <xf numFmtId="0" fontId="29" fillId="28" borderId="15" xfId="0" applyFont="1" applyFill="1" applyBorder="1" applyAlignment="1">
      <alignment horizontal="center"/>
    </xf>
    <xf numFmtId="195" fontId="36" fillId="29" borderId="27" xfId="55" applyNumberFormat="1" applyFont="1" applyFill="1" applyBorder="1" applyAlignment="1">
      <alignment horizontal="center" vertical="center"/>
      <protection/>
    </xf>
    <xf numFmtId="0" fontId="29" fillId="29" borderId="15" xfId="0" applyFont="1" applyFill="1" applyBorder="1" applyAlignment="1">
      <alignment horizontal="center"/>
    </xf>
    <xf numFmtId="0" fontId="27" fillId="0" borderId="3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justify"/>
    </xf>
    <xf numFmtId="0" fontId="32" fillId="0" borderId="47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</cellXfs>
  <cellStyles count="6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planatory Text" xfId="40"/>
    <cellStyle name="Geras" xfId="41"/>
    <cellStyle name="Good" xfId="42"/>
    <cellStyle name="Heading 1" xfId="43"/>
    <cellStyle name="Heading 2" xfId="44"/>
    <cellStyle name="Heading 3" xfId="45"/>
    <cellStyle name="Heading 4" xfId="46"/>
    <cellStyle name="Hyperlink" xfId="47"/>
    <cellStyle name="Įprastas 2" xfId="48"/>
    <cellStyle name="Įspėjimo tekstas" xfId="49"/>
    <cellStyle name="Išvestis" xfId="50"/>
    <cellStyle name="Įvestis" xfId="51"/>
    <cellStyle name="Comma" xfId="52"/>
    <cellStyle name="Comma [0]" xfId="53"/>
    <cellStyle name="Neutralus" xfId="54"/>
    <cellStyle name="normálne_liga2001" xfId="55"/>
    <cellStyle name="Output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Title" xfId="70"/>
    <cellStyle name="Total" xfId="71"/>
    <cellStyle name="Currency" xfId="72"/>
    <cellStyle name="Currency [0]" xfId="73"/>
    <cellStyle name="Warning Text" xfId="74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3">
    <tabColor rgb="FF00B0F0"/>
    <pageSetUpPr fitToPage="1"/>
  </sheetPr>
  <dimension ref="A1:R54"/>
  <sheetViews>
    <sheetView zoomScalePageLayoutView="0" workbookViewId="0" topLeftCell="A1">
      <selection activeCell="Q4" sqref="Q1:Q16384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157" customWidth="1"/>
    <col min="18" max="18" width="14.00390625" style="6" customWidth="1"/>
  </cols>
  <sheetData>
    <row r="1" spans="1:18" ht="60" customHeight="1">
      <c r="A1" s="286" t="s">
        <v>186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188</v>
      </c>
      <c r="B5" s="291"/>
      <c r="C5" s="291"/>
      <c r="D5" s="16"/>
      <c r="E5" s="76"/>
      <c r="F5" s="291" t="s">
        <v>187</v>
      </c>
      <c r="G5" s="291"/>
      <c r="H5" s="291"/>
      <c r="I5" s="10"/>
      <c r="J5" s="292" t="s">
        <v>189</v>
      </c>
      <c r="K5" s="293"/>
      <c r="L5" s="293"/>
      <c r="M5" s="10"/>
      <c r="N5" s="10"/>
      <c r="O5" s="10"/>
      <c r="P5" s="11" t="s">
        <v>171</v>
      </c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299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0"/>
    </row>
    <row r="9" spans="1:18" ht="15" customHeight="1">
      <c r="A9" s="86">
        <v>1</v>
      </c>
      <c r="B9" s="32"/>
      <c r="C9" s="36"/>
      <c r="D9" s="48"/>
      <c r="E9" s="70"/>
      <c r="F9" s="81"/>
      <c r="G9" s="61"/>
      <c r="H9" s="61"/>
      <c r="I9" s="88">
        <f aca="true" t="shared" si="0" ref="I9:I38">MAX(F9:H9)</f>
        <v>0</v>
      </c>
      <c r="J9" s="23"/>
      <c r="K9" s="20"/>
      <c r="L9" s="20"/>
      <c r="M9" s="89">
        <f aca="true" t="shared" si="1" ref="M9:M38">MAX(J9:L9)</f>
        <v>0</v>
      </c>
      <c r="N9" s="90">
        <f aca="true" t="shared" si="2" ref="N9:N38">SUM(I9,M9)</f>
        <v>0</v>
      </c>
      <c r="O9" s="79"/>
      <c r="P9" s="38">
        <f aca="true" t="shared" si="3" ref="P9:P38">IF(ISERROR(N9*10^(0.75194503*(LOG10(E9/175.508))^2)),"",N9*10^(0.75194503*(LOG10(E9/175.508))^2))</f>
      </c>
      <c r="Q9" s="158"/>
      <c r="R9"/>
    </row>
    <row r="10" spans="1:18" ht="15" customHeight="1">
      <c r="A10" s="86">
        <v>2</v>
      </c>
      <c r="B10" s="27"/>
      <c r="C10" s="26"/>
      <c r="D10" s="50"/>
      <c r="E10" s="70"/>
      <c r="F10" s="82"/>
      <c r="G10" s="61"/>
      <c r="H10" s="61"/>
      <c r="I10" s="88">
        <f t="shared" si="0"/>
        <v>0</v>
      </c>
      <c r="J10" s="23"/>
      <c r="K10" s="20"/>
      <c r="L10" s="20"/>
      <c r="M10" s="89">
        <f t="shared" si="1"/>
        <v>0</v>
      </c>
      <c r="N10" s="90">
        <f t="shared" si="2"/>
        <v>0</v>
      </c>
      <c r="O10" s="79"/>
      <c r="P10" s="38">
        <f t="shared" si="3"/>
      </c>
      <c r="Q10" s="158"/>
      <c r="R10"/>
    </row>
    <row r="11" spans="1:18" ht="15" customHeight="1">
      <c r="A11" s="87">
        <v>3</v>
      </c>
      <c r="B11" s="32"/>
      <c r="C11" s="26"/>
      <c r="D11" s="48"/>
      <c r="E11" s="69"/>
      <c r="F11" s="99"/>
      <c r="G11" s="24"/>
      <c r="H11" s="24"/>
      <c r="I11" s="88">
        <f t="shared" si="0"/>
        <v>0</v>
      </c>
      <c r="J11" s="23"/>
      <c r="K11" s="20"/>
      <c r="L11" s="20"/>
      <c r="M11" s="89">
        <f t="shared" si="1"/>
        <v>0</v>
      </c>
      <c r="N11" s="90">
        <f t="shared" si="2"/>
        <v>0</v>
      </c>
      <c r="O11" s="79"/>
      <c r="P11" s="38">
        <f t="shared" si="3"/>
      </c>
      <c r="Q11" s="159"/>
      <c r="R11"/>
    </row>
    <row r="12" spans="1:18" ht="15" customHeight="1">
      <c r="A12" s="86">
        <v>4</v>
      </c>
      <c r="B12" s="32"/>
      <c r="C12" s="36"/>
      <c r="D12" s="48"/>
      <c r="E12" s="70"/>
      <c r="F12" s="23"/>
      <c r="G12" s="20"/>
      <c r="H12" s="20"/>
      <c r="I12" s="88">
        <f t="shared" si="0"/>
        <v>0</v>
      </c>
      <c r="J12" s="23"/>
      <c r="K12" s="20"/>
      <c r="L12" s="20"/>
      <c r="M12" s="89">
        <f t="shared" si="1"/>
        <v>0</v>
      </c>
      <c r="N12" s="90">
        <f t="shared" si="2"/>
        <v>0</v>
      </c>
      <c r="O12" s="79"/>
      <c r="P12" s="38">
        <f t="shared" si="3"/>
      </c>
      <c r="Q12" s="59"/>
      <c r="R12"/>
    </row>
    <row r="13" spans="1:17" ht="15" customHeight="1">
      <c r="A13" s="86">
        <v>5</v>
      </c>
      <c r="B13" s="32"/>
      <c r="C13" s="47"/>
      <c r="D13" s="96"/>
      <c r="E13" s="69"/>
      <c r="F13" s="84"/>
      <c r="G13" s="20"/>
      <c r="H13" s="20"/>
      <c r="I13" s="88">
        <f t="shared" si="0"/>
        <v>0</v>
      </c>
      <c r="J13" s="23"/>
      <c r="K13" s="20"/>
      <c r="L13" s="20"/>
      <c r="M13" s="89">
        <f t="shared" si="1"/>
        <v>0</v>
      </c>
      <c r="N13" s="90">
        <f t="shared" si="2"/>
        <v>0</v>
      </c>
      <c r="O13" s="79"/>
      <c r="P13" s="38">
        <f t="shared" si="3"/>
      </c>
      <c r="Q13" s="59"/>
    </row>
    <row r="14" spans="1:17" ht="15" customHeight="1">
      <c r="A14" s="87">
        <v>6</v>
      </c>
      <c r="B14" s="27"/>
      <c r="C14" s="37"/>
      <c r="D14" s="48"/>
      <c r="E14" s="73"/>
      <c r="F14" s="68"/>
      <c r="G14" s="39"/>
      <c r="H14" s="39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38">
        <f t="shared" si="3"/>
      </c>
      <c r="Q14" s="59"/>
    </row>
    <row r="15" spans="1:17" ht="15" customHeight="1">
      <c r="A15" s="86">
        <v>7</v>
      </c>
      <c r="B15" s="32"/>
      <c r="C15" s="26"/>
      <c r="D15" s="48"/>
      <c r="E15" s="64"/>
      <c r="F15" s="22"/>
      <c r="G15" s="24"/>
      <c r="H15" s="24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38">
        <f t="shared" si="3"/>
      </c>
      <c r="Q15" s="159"/>
    </row>
    <row r="16" spans="1:17" ht="15" customHeight="1">
      <c r="A16" s="86">
        <v>8</v>
      </c>
      <c r="B16" s="32"/>
      <c r="C16" s="47"/>
      <c r="D16" s="48"/>
      <c r="E16" s="64"/>
      <c r="F16" s="54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38">
        <f t="shared" si="3"/>
      </c>
      <c r="Q16" s="159"/>
    </row>
    <row r="17" spans="1:17" ht="15" customHeight="1">
      <c r="A17" s="87">
        <v>9</v>
      </c>
      <c r="B17" s="27"/>
      <c r="C17" s="26"/>
      <c r="D17" s="48"/>
      <c r="E17" s="73"/>
      <c r="F17" s="68"/>
      <c r="G17" s="39"/>
      <c r="H17" s="39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38">
        <f t="shared" si="3"/>
      </c>
      <c r="Q17" s="59"/>
    </row>
    <row r="18" spans="1:17" ht="15" customHeight="1">
      <c r="A18" s="86">
        <v>10</v>
      </c>
      <c r="B18" s="91"/>
      <c r="C18" s="93"/>
      <c r="D18" s="31"/>
      <c r="E18" s="85"/>
      <c r="F18" s="68"/>
      <c r="G18" s="39"/>
      <c r="H18" s="100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38">
        <f t="shared" si="3"/>
      </c>
      <c r="Q18" s="159"/>
    </row>
    <row r="19" spans="1:17" ht="15" customHeight="1">
      <c r="A19" s="86">
        <v>11</v>
      </c>
      <c r="B19" s="29"/>
      <c r="C19" s="55"/>
      <c r="D19" s="31"/>
      <c r="E19" s="66"/>
      <c r="F19" s="43"/>
      <c r="G19" s="42"/>
      <c r="H19" s="42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38">
        <f t="shared" si="3"/>
      </c>
      <c r="Q19" s="59"/>
    </row>
    <row r="20" spans="1:17" ht="15" customHeight="1">
      <c r="A20" s="87">
        <v>12</v>
      </c>
      <c r="B20" s="27"/>
      <c r="C20" s="26"/>
      <c r="D20" s="48"/>
      <c r="E20" s="67"/>
      <c r="F20" s="68"/>
      <c r="G20" s="39"/>
      <c r="H20" s="39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38">
        <f t="shared" si="3"/>
      </c>
      <c r="Q20" s="159"/>
    </row>
    <row r="21" spans="1:17" ht="15" customHeight="1">
      <c r="A21" s="86">
        <v>13</v>
      </c>
      <c r="B21" s="32"/>
      <c r="C21" s="47"/>
      <c r="D21" s="48"/>
      <c r="E21" s="66"/>
      <c r="F21" s="62"/>
      <c r="G21" s="61"/>
      <c r="H21" s="61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38">
        <f t="shared" si="3"/>
      </c>
      <c r="Q21" s="59"/>
    </row>
    <row r="22" spans="1:17" ht="15" customHeight="1">
      <c r="A22" s="86">
        <v>14</v>
      </c>
      <c r="B22" s="29"/>
      <c r="C22" s="28"/>
      <c r="D22" s="31"/>
      <c r="E22" s="66"/>
      <c r="F22" s="62"/>
      <c r="G22" s="61"/>
      <c r="H22" s="61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38">
        <f t="shared" si="3"/>
      </c>
      <c r="Q22" s="59"/>
    </row>
    <row r="23" spans="1:17" ht="15" customHeight="1">
      <c r="A23" s="87">
        <v>15</v>
      </c>
      <c r="B23" s="91"/>
      <c r="C23" s="93"/>
      <c r="D23" s="31"/>
      <c r="E23" s="85"/>
      <c r="F23" s="68"/>
      <c r="G23" s="39"/>
      <c r="H23" s="100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38">
        <f t="shared" si="3"/>
      </c>
      <c r="Q23" s="159"/>
    </row>
    <row r="24" spans="1:17" ht="15" customHeight="1">
      <c r="A24" s="86">
        <v>16</v>
      </c>
      <c r="B24" s="92"/>
      <c r="C24" s="94"/>
      <c r="D24" s="97"/>
      <c r="E24" s="67"/>
      <c r="F24" s="62"/>
      <c r="G24" s="61"/>
      <c r="H24" s="61"/>
      <c r="I24" s="88">
        <f t="shared" si="0"/>
        <v>0</v>
      </c>
      <c r="J24" s="23"/>
      <c r="K24" s="20"/>
      <c r="L24" s="20"/>
      <c r="M24" s="89">
        <f t="shared" si="1"/>
        <v>0</v>
      </c>
      <c r="N24" s="90">
        <f t="shared" si="2"/>
        <v>0</v>
      </c>
      <c r="O24" s="79"/>
      <c r="P24" s="38">
        <f t="shared" si="3"/>
      </c>
      <c r="Q24" s="59"/>
    </row>
    <row r="25" spans="1:17" ht="15" customHeight="1">
      <c r="A25" s="86">
        <v>17</v>
      </c>
      <c r="B25" s="29"/>
      <c r="C25" s="95"/>
      <c r="D25" s="31"/>
      <c r="E25" s="66"/>
      <c r="F25" s="54"/>
      <c r="G25" s="20"/>
      <c r="H25" s="20"/>
      <c r="I25" s="88">
        <f t="shared" si="0"/>
        <v>0</v>
      </c>
      <c r="J25" s="23"/>
      <c r="K25" s="20"/>
      <c r="L25" s="20"/>
      <c r="M25" s="89">
        <f t="shared" si="1"/>
        <v>0</v>
      </c>
      <c r="N25" s="90">
        <f t="shared" si="2"/>
        <v>0</v>
      </c>
      <c r="O25" s="79"/>
      <c r="P25" s="38">
        <f t="shared" si="3"/>
      </c>
      <c r="Q25" s="159"/>
    </row>
    <row r="26" spans="1:18" ht="15" customHeight="1">
      <c r="A26" s="87">
        <v>18</v>
      </c>
      <c r="B26" s="32"/>
      <c r="C26" s="26"/>
      <c r="D26" s="48"/>
      <c r="E26" s="66"/>
      <c r="F26" s="22"/>
      <c r="G26" s="24"/>
      <c r="H26" s="24"/>
      <c r="I26" s="88">
        <f t="shared" si="0"/>
        <v>0</v>
      </c>
      <c r="J26" s="23"/>
      <c r="K26" s="20"/>
      <c r="L26" s="20"/>
      <c r="M26" s="89">
        <f t="shared" si="1"/>
        <v>0</v>
      </c>
      <c r="N26" s="90">
        <f t="shared" si="2"/>
        <v>0</v>
      </c>
      <c r="O26" s="79"/>
      <c r="P26" s="38">
        <f t="shared" si="3"/>
      </c>
      <c r="Q26" s="159"/>
      <c r="R26" s="75"/>
    </row>
    <row r="27" spans="1:18" ht="15" customHeight="1">
      <c r="A27" s="86">
        <v>19</v>
      </c>
      <c r="B27" s="27"/>
      <c r="C27" s="26"/>
      <c r="D27" s="50"/>
      <c r="E27" s="67"/>
      <c r="F27" s="54"/>
      <c r="G27" s="20"/>
      <c r="H27" s="20"/>
      <c r="I27" s="88">
        <f t="shared" si="0"/>
        <v>0</v>
      </c>
      <c r="J27" s="23"/>
      <c r="K27" s="20"/>
      <c r="L27" s="20"/>
      <c r="M27" s="89">
        <f t="shared" si="1"/>
        <v>0</v>
      </c>
      <c r="N27" s="90">
        <f t="shared" si="2"/>
        <v>0</v>
      </c>
      <c r="O27" s="79"/>
      <c r="P27" s="38">
        <f t="shared" si="3"/>
      </c>
      <c r="Q27" s="158"/>
      <c r="R27" s="75"/>
    </row>
    <row r="28" spans="1:18" ht="15" customHeight="1">
      <c r="A28" s="86">
        <v>20</v>
      </c>
      <c r="B28" s="32"/>
      <c r="C28" s="47"/>
      <c r="D28" s="48"/>
      <c r="E28" s="66"/>
      <c r="F28" s="54"/>
      <c r="G28" s="20"/>
      <c r="H28" s="20"/>
      <c r="I28" s="88">
        <f t="shared" si="0"/>
        <v>0</v>
      </c>
      <c r="J28" s="23"/>
      <c r="K28" s="20"/>
      <c r="L28" s="20"/>
      <c r="M28" s="89">
        <f t="shared" si="1"/>
        <v>0</v>
      </c>
      <c r="N28" s="90">
        <f t="shared" si="2"/>
        <v>0</v>
      </c>
      <c r="O28" s="79"/>
      <c r="P28" s="38">
        <f t="shared" si="3"/>
      </c>
      <c r="Q28" s="159"/>
      <c r="R28" s="75"/>
    </row>
    <row r="29" spans="1:17" ht="15" customHeight="1">
      <c r="A29" s="87">
        <v>21</v>
      </c>
      <c r="B29" s="32"/>
      <c r="C29" s="47"/>
      <c r="D29" s="48"/>
      <c r="E29" s="66"/>
      <c r="F29" s="54"/>
      <c r="G29" s="20"/>
      <c r="H29" s="20"/>
      <c r="I29" s="88">
        <f t="shared" si="0"/>
        <v>0</v>
      </c>
      <c r="J29" s="23"/>
      <c r="K29" s="20"/>
      <c r="L29" s="20"/>
      <c r="M29" s="89">
        <f t="shared" si="1"/>
        <v>0</v>
      </c>
      <c r="N29" s="90">
        <f t="shared" si="2"/>
        <v>0</v>
      </c>
      <c r="O29" s="79"/>
      <c r="P29" s="38">
        <f t="shared" si="3"/>
      </c>
      <c r="Q29" s="59"/>
    </row>
    <row r="30" spans="1:17" ht="15" customHeight="1">
      <c r="A30" s="86">
        <v>22</v>
      </c>
      <c r="B30" s="27"/>
      <c r="C30" s="26"/>
      <c r="D30" s="48"/>
      <c r="E30" s="67"/>
      <c r="F30" s="40"/>
      <c r="G30" s="41"/>
      <c r="H30" s="41"/>
      <c r="I30" s="88">
        <f t="shared" si="0"/>
        <v>0</v>
      </c>
      <c r="J30" s="23"/>
      <c r="K30" s="20"/>
      <c r="L30" s="20"/>
      <c r="M30" s="89">
        <f t="shared" si="1"/>
        <v>0</v>
      </c>
      <c r="N30" s="90">
        <f t="shared" si="2"/>
        <v>0</v>
      </c>
      <c r="O30" s="79"/>
      <c r="P30" s="38">
        <f t="shared" si="3"/>
      </c>
      <c r="Q30" s="159"/>
    </row>
    <row r="31" spans="1:17" ht="15" customHeight="1">
      <c r="A31" s="86">
        <v>23</v>
      </c>
      <c r="B31" s="34"/>
      <c r="C31" s="37"/>
      <c r="D31" s="48"/>
      <c r="E31" s="85"/>
      <c r="F31" s="40"/>
      <c r="G31" s="41"/>
      <c r="H31" s="44"/>
      <c r="I31" s="88">
        <f t="shared" si="0"/>
        <v>0</v>
      </c>
      <c r="J31" s="23"/>
      <c r="K31" s="20"/>
      <c r="L31" s="20"/>
      <c r="M31" s="89">
        <f t="shared" si="1"/>
        <v>0</v>
      </c>
      <c r="N31" s="90">
        <f t="shared" si="2"/>
        <v>0</v>
      </c>
      <c r="O31" s="79"/>
      <c r="P31" s="38">
        <f t="shared" si="3"/>
      </c>
      <c r="Q31" s="159"/>
    </row>
    <row r="32" spans="1:17" ht="15" customHeight="1">
      <c r="A32" s="87">
        <v>24</v>
      </c>
      <c r="B32" s="25"/>
      <c r="C32" s="21"/>
      <c r="D32" s="58"/>
      <c r="E32" s="72"/>
      <c r="F32" s="40"/>
      <c r="G32" s="41"/>
      <c r="H32" s="41"/>
      <c r="I32" s="88">
        <f t="shared" si="0"/>
        <v>0</v>
      </c>
      <c r="J32" s="23"/>
      <c r="K32" s="20"/>
      <c r="L32" s="20"/>
      <c r="M32" s="89">
        <f t="shared" si="1"/>
        <v>0</v>
      </c>
      <c r="N32" s="90">
        <f t="shared" si="2"/>
        <v>0</v>
      </c>
      <c r="O32" s="79"/>
      <c r="P32" s="38">
        <f t="shared" si="3"/>
      </c>
      <c r="Q32" s="158"/>
    </row>
    <row r="33" spans="1:17" ht="15" customHeight="1">
      <c r="A33" s="86">
        <v>25</v>
      </c>
      <c r="B33" s="32"/>
      <c r="C33" s="36"/>
      <c r="D33" s="48"/>
      <c r="E33" s="73"/>
      <c r="F33" s="54"/>
      <c r="G33" s="20"/>
      <c r="H33" s="20"/>
      <c r="I33" s="88">
        <f t="shared" si="0"/>
        <v>0</v>
      </c>
      <c r="J33" s="23"/>
      <c r="K33" s="20"/>
      <c r="L33" s="20"/>
      <c r="M33" s="89">
        <f t="shared" si="1"/>
        <v>0</v>
      </c>
      <c r="N33" s="90">
        <f t="shared" si="2"/>
        <v>0</v>
      </c>
      <c r="O33" s="79"/>
      <c r="P33" s="38">
        <f t="shared" si="3"/>
      </c>
      <c r="Q33" s="158"/>
    </row>
    <row r="34" spans="1:17" ht="15" customHeight="1">
      <c r="A34" s="86">
        <v>26</v>
      </c>
      <c r="B34" s="32"/>
      <c r="C34" s="47"/>
      <c r="D34" s="48"/>
      <c r="E34" s="66"/>
      <c r="F34" s="54"/>
      <c r="G34" s="20"/>
      <c r="H34" s="20"/>
      <c r="I34" s="88">
        <f t="shared" si="0"/>
        <v>0</v>
      </c>
      <c r="J34" s="23"/>
      <c r="K34" s="20"/>
      <c r="L34" s="20"/>
      <c r="M34" s="89">
        <f t="shared" si="1"/>
        <v>0</v>
      </c>
      <c r="N34" s="90">
        <f t="shared" si="2"/>
        <v>0</v>
      </c>
      <c r="O34" s="79"/>
      <c r="P34" s="38">
        <f t="shared" si="3"/>
      </c>
      <c r="Q34" s="159"/>
    </row>
    <row r="35" spans="1:17" ht="15" customHeight="1">
      <c r="A35" s="87">
        <v>27</v>
      </c>
      <c r="B35" s="32"/>
      <c r="C35" s="26"/>
      <c r="D35" s="48"/>
      <c r="E35" s="66"/>
      <c r="F35" s="22"/>
      <c r="G35" s="24"/>
      <c r="H35" s="24"/>
      <c r="I35" s="88">
        <f t="shared" si="0"/>
        <v>0</v>
      </c>
      <c r="J35" s="23"/>
      <c r="K35" s="20"/>
      <c r="L35" s="20"/>
      <c r="M35" s="89">
        <f t="shared" si="1"/>
        <v>0</v>
      </c>
      <c r="N35" s="90">
        <f t="shared" si="2"/>
        <v>0</v>
      </c>
      <c r="O35" s="79"/>
      <c r="P35" s="38">
        <f t="shared" si="3"/>
      </c>
      <c r="Q35" s="59"/>
    </row>
    <row r="36" spans="1:17" ht="15" customHeight="1">
      <c r="A36" s="86">
        <v>28</v>
      </c>
      <c r="B36" s="32"/>
      <c r="C36" s="26"/>
      <c r="D36" s="80"/>
      <c r="E36" s="73"/>
      <c r="F36" s="54"/>
      <c r="G36" s="20"/>
      <c r="H36" s="20"/>
      <c r="I36" s="88">
        <f t="shared" si="0"/>
        <v>0</v>
      </c>
      <c r="J36" s="23"/>
      <c r="K36" s="20"/>
      <c r="L36" s="20"/>
      <c r="M36" s="89">
        <f>MAX(J36:L36)</f>
        <v>0</v>
      </c>
      <c r="N36" s="90">
        <f>SUM(I36,M36)</f>
        <v>0</v>
      </c>
      <c r="O36" s="79"/>
      <c r="P36" s="38">
        <f>IF(ISERROR(N36*10^(0.75194503*(LOG10(E36/175.508))^2)),"",N36*10^(0.75194503*(LOG10(E36/175.508))^2))</f>
      </c>
      <c r="Q36" s="59"/>
    </row>
    <row r="37" spans="1:17" ht="15" customHeight="1">
      <c r="A37" s="86">
        <v>29</v>
      </c>
      <c r="B37" s="35"/>
      <c r="C37" s="46"/>
      <c r="D37" s="80"/>
      <c r="E37" s="73"/>
      <c r="F37" s="54"/>
      <c r="G37" s="20"/>
      <c r="H37" s="20"/>
      <c r="I37" s="88">
        <f t="shared" si="0"/>
        <v>0</v>
      </c>
      <c r="J37" s="23"/>
      <c r="K37" s="20"/>
      <c r="L37" s="20"/>
      <c r="M37" s="89">
        <f t="shared" si="1"/>
        <v>0</v>
      </c>
      <c r="N37" s="90">
        <f t="shared" si="2"/>
        <v>0</v>
      </c>
      <c r="O37" s="79"/>
      <c r="P37" s="38">
        <f t="shared" si="3"/>
      </c>
      <c r="Q37" s="59"/>
    </row>
    <row r="38" spans="1:17" ht="15" customHeight="1">
      <c r="A38" s="87">
        <v>30</v>
      </c>
      <c r="B38" s="27"/>
      <c r="C38" s="26"/>
      <c r="D38" s="48"/>
      <c r="E38" s="67"/>
      <c r="F38" s="40"/>
      <c r="G38" s="41"/>
      <c r="H38" s="41"/>
      <c r="I38" s="88">
        <f t="shared" si="0"/>
        <v>0</v>
      </c>
      <c r="J38" s="23"/>
      <c r="K38" s="20"/>
      <c r="L38" s="20"/>
      <c r="M38" s="89">
        <f t="shared" si="1"/>
        <v>0</v>
      </c>
      <c r="N38" s="90">
        <f t="shared" si="2"/>
        <v>0</v>
      </c>
      <c r="O38" s="79"/>
      <c r="P38" s="38">
        <f t="shared" si="3"/>
      </c>
      <c r="Q38" s="59"/>
    </row>
    <row r="39" spans="1:17" ht="15" customHeight="1">
      <c r="A39" s="86">
        <v>31</v>
      </c>
      <c r="B39" s="34"/>
      <c r="C39" s="37"/>
      <c r="D39" s="48"/>
      <c r="E39" s="85"/>
      <c r="F39" s="40"/>
      <c r="G39" s="41"/>
      <c r="H39" s="44"/>
      <c r="I39" s="88">
        <f aca="true" t="shared" si="4" ref="I39:I54">MAX(F39:H39)</f>
        <v>0</v>
      </c>
      <c r="J39" s="23"/>
      <c r="K39" s="20"/>
      <c r="L39" s="20"/>
      <c r="M39" s="89">
        <f aca="true" t="shared" si="5" ref="M39:M54">MAX(J39:L39)</f>
        <v>0</v>
      </c>
      <c r="N39" s="90">
        <f aca="true" t="shared" si="6" ref="N39:N54">SUM(I39,M39)</f>
        <v>0</v>
      </c>
      <c r="O39" s="79"/>
      <c r="P39" s="38">
        <f aca="true" t="shared" si="7" ref="P39:P54">IF(ISERROR(N39*10^(0.75194503*(LOG10(E39/175.508))^2)),"",N39*10^(0.75194503*(LOG10(E39/175.508))^2))</f>
      </c>
      <c r="Q39" s="159"/>
    </row>
    <row r="40" spans="1:17" ht="15" customHeight="1">
      <c r="A40" s="86">
        <v>32</v>
      </c>
      <c r="B40" s="27"/>
      <c r="C40" s="26"/>
      <c r="D40" s="48"/>
      <c r="E40" s="73"/>
      <c r="F40" s="40"/>
      <c r="G40" s="41"/>
      <c r="H40" s="41"/>
      <c r="I40" s="88">
        <f t="shared" si="4"/>
        <v>0</v>
      </c>
      <c r="J40" s="23"/>
      <c r="K40" s="20"/>
      <c r="L40" s="20"/>
      <c r="M40" s="89">
        <f t="shared" si="5"/>
        <v>0</v>
      </c>
      <c r="N40" s="90">
        <f t="shared" si="6"/>
        <v>0</v>
      </c>
      <c r="O40" s="79"/>
      <c r="P40" s="38">
        <f t="shared" si="7"/>
      </c>
      <c r="Q40" s="159"/>
    </row>
    <row r="41" spans="1:17" ht="15" customHeight="1">
      <c r="A41" s="87">
        <v>33</v>
      </c>
      <c r="B41" s="34"/>
      <c r="C41" s="37"/>
      <c r="D41" s="48"/>
      <c r="E41" s="85"/>
      <c r="F41" s="40"/>
      <c r="G41" s="41"/>
      <c r="H41" s="44"/>
      <c r="I41" s="88">
        <f t="shared" si="4"/>
        <v>0</v>
      </c>
      <c r="J41" s="23"/>
      <c r="K41" s="20"/>
      <c r="L41" s="20"/>
      <c r="M41" s="89">
        <f t="shared" si="5"/>
        <v>0</v>
      </c>
      <c r="N41" s="90">
        <f t="shared" si="6"/>
        <v>0</v>
      </c>
      <c r="O41" s="79"/>
      <c r="P41" s="38">
        <f t="shared" si="7"/>
      </c>
      <c r="Q41" s="160"/>
    </row>
    <row r="42" spans="1:17" ht="15" customHeight="1">
      <c r="A42" s="86">
        <v>34</v>
      </c>
      <c r="B42" s="102"/>
      <c r="C42" s="26"/>
      <c r="D42" s="48"/>
      <c r="E42" s="66"/>
      <c r="F42" s="22"/>
      <c r="G42" s="24"/>
      <c r="H42" s="24"/>
      <c r="I42" s="88">
        <f t="shared" si="4"/>
        <v>0</v>
      </c>
      <c r="J42" s="23"/>
      <c r="K42" s="20"/>
      <c r="L42" s="20"/>
      <c r="M42" s="89">
        <f t="shared" si="5"/>
        <v>0</v>
      </c>
      <c r="N42" s="90">
        <f t="shared" si="6"/>
        <v>0</v>
      </c>
      <c r="O42" s="79"/>
      <c r="P42" s="38">
        <f t="shared" si="7"/>
      </c>
      <c r="Q42" s="159"/>
    </row>
    <row r="43" spans="1:17" ht="15" customHeight="1">
      <c r="A43" s="86">
        <v>35</v>
      </c>
      <c r="B43" s="32"/>
      <c r="C43" s="45"/>
      <c r="D43" s="48"/>
      <c r="E43" s="67"/>
      <c r="F43" s="54"/>
      <c r="G43" s="20"/>
      <c r="H43" s="20"/>
      <c r="I43" s="88">
        <f t="shared" si="4"/>
        <v>0</v>
      </c>
      <c r="J43" s="23"/>
      <c r="K43" s="20"/>
      <c r="L43" s="20"/>
      <c r="M43" s="89">
        <f t="shared" si="5"/>
        <v>0</v>
      </c>
      <c r="N43" s="90">
        <f t="shared" si="6"/>
        <v>0</v>
      </c>
      <c r="O43" s="79"/>
      <c r="P43" s="38">
        <f t="shared" si="7"/>
      </c>
      <c r="Q43" s="59"/>
    </row>
    <row r="44" spans="1:17" ht="15" customHeight="1">
      <c r="A44" s="87">
        <v>36</v>
      </c>
      <c r="B44" s="27"/>
      <c r="C44" s="21"/>
      <c r="D44" s="50"/>
      <c r="E44" s="98"/>
      <c r="F44" s="54"/>
      <c r="G44" s="20"/>
      <c r="H44" s="20"/>
      <c r="I44" s="88">
        <f t="shared" si="4"/>
        <v>0</v>
      </c>
      <c r="J44" s="23"/>
      <c r="K44" s="20"/>
      <c r="L44" s="20"/>
      <c r="M44" s="89">
        <f t="shared" si="5"/>
        <v>0</v>
      </c>
      <c r="N44" s="90">
        <f t="shared" si="6"/>
        <v>0</v>
      </c>
      <c r="O44" s="79"/>
      <c r="P44" s="38">
        <f t="shared" si="7"/>
      </c>
      <c r="Q44" s="158"/>
    </row>
    <row r="45" spans="1:17" ht="15" customHeight="1">
      <c r="A45" s="86">
        <v>37</v>
      </c>
      <c r="B45" s="32"/>
      <c r="C45" s="36"/>
      <c r="D45" s="48"/>
      <c r="E45" s="66"/>
      <c r="F45" s="40"/>
      <c r="G45" s="41"/>
      <c r="H45" s="41"/>
      <c r="I45" s="88">
        <f t="shared" si="4"/>
        <v>0</v>
      </c>
      <c r="J45" s="23"/>
      <c r="K45" s="20"/>
      <c r="L45" s="20"/>
      <c r="M45" s="89">
        <f t="shared" si="5"/>
        <v>0</v>
      </c>
      <c r="N45" s="90">
        <f t="shared" si="6"/>
        <v>0</v>
      </c>
      <c r="O45" s="79"/>
      <c r="P45" s="38">
        <f t="shared" si="7"/>
      </c>
      <c r="Q45" s="158"/>
    </row>
    <row r="46" spans="1:17" ht="15" customHeight="1">
      <c r="A46" s="86">
        <v>38</v>
      </c>
      <c r="B46" s="34"/>
      <c r="C46" s="37"/>
      <c r="D46" s="48"/>
      <c r="E46" s="85"/>
      <c r="F46" s="40"/>
      <c r="G46" s="41"/>
      <c r="H46" s="44"/>
      <c r="I46" s="88">
        <f t="shared" si="4"/>
        <v>0</v>
      </c>
      <c r="J46" s="23"/>
      <c r="K46" s="20"/>
      <c r="L46" s="20"/>
      <c r="M46" s="89">
        <f t="shared" si="5"/>
        <v>0</v>
      </c>
      <c r="N46" s="90">
        <f t="shared" si="6"/>
        <v>0</v>
      </c>
      <c r="O46" s="79"/>
      <c r="P46" s="38">
        <f t="shared" si="7"/>
      </c>
      <c r="Q46" s="159"/>
    </row>
    <row r="47" spans="1:17" ht="15" customHeight="1">
      <c r="A47" s="87">
        <v>39</v>
      </c>
      <c r="B47" s="27"/>
      <c r="C47" s="26"/>
      <c r="D47" s="50"/>
      <c r="E47" s="67"/>
      <c r="F47" s="54"/>
      <c r="G47" s="20"/>
      <c r="H47" s="20"/>
      <c r="I47" s="88">
        <f t="shared" si="4"/>
        <v>0</v>
      </c>
      <c r="J47" s="23"/>
      <c r="K47" s="20"/>
      <c r="L47" s="20"/>
      <c r="M47" s="89">
        <f t="shared" si="5"/>
        <v>0</v>
      </c>
      <c r="N47" s="90">
        <f t="shared" si="6"/>
        <v>0</v>
      </c>
      <c r="O47" s="79"/>
      <c r="P47" s="38">
        <f t="shared" si="7"/>
      </c>
      <c r="Q47" s="158"/>
    </row>
    <row r="48" spans="1:17" ht="15" customHeight="1">
      <c r="A48" s="86">
        <v>40</v>
      </c>
      <c r="B48" s="32"/>
      <c r="C48" s="36"/>
      <c r="D48" s="48"/>
      <c r="E48" s="64"/>
      <c r="F48" s="83"/>
      <c r="G48" s="57"/>
      <c r="H48" s="57"/>
      <c r="I48" s="88">
        <f t="shared" si="4"/>
        <v>0</v>
      </c>
      <c r="J48" s="23"/>
      <c r="K48" s="20"/>
      <c r="L48" s="20"/>
      <c r="M48" s="89">
        <f t="shared" si="5"/>
        <v>0</v>
      </c>
      <c r="N48" s="90">
        <f t="shared" si="6"/>
        <v>0</v>
      </c>
      <c r="O48" s="79"/>
      <c r="P48" s="38">
        <f t="shared" si="7"/>
      </c>
      <c r="Q48" s="158"/>
    </row>
    <row r="49" spans="1:17" ht="15" customHeight="1">
      <c r="A49" s="86">
        <v>41</v>
      </c>
      <c r="B49" s="32"/>
      <c r="C49" s="36"/>
      <c r="D49" s="48"/>
      <c r="E49" s="66"/>
      <c r="F49" s="22"/>
      <c r="G49" s="24"/>
      <c r="H49" s="24"/>
      <c r="I49" s="88">
        <f t="shared" si="4"/>
        <v>0</v>
      </c>
      <c r="J49" s="23"/>
      <c r="K49" s="20"/>
      <c r="L49" s="20"/>
      <c r="M49" s="89">
        <f t="shared" si="5"/>
        <v>0</v>
      </c>
      <c r="N49" s="90">
        <f t="shared" si="6"/>
        <v>0</v>
      </c>
      <c r="O49" s="79"/>
      <c r="P49" s="38">
        <f t="shared" si="7"/>
      </c>
      <c r="Q49" s="158"/>
    </row>
    <row r="50" spans="1:17" ht="15" customHeight="1">
      <c r="A50" s="87">
        <v>42</v>
      </c>
      <c r="B50" s="34"/>
      <c r="C50" s="37"/>
      <c r="D50" s="48"/>
      <c r="E50" s="85"/>
      <c r="F50" s="40"/>
      <c r="G50" s="41"/>
      <c r="H50" s="44"/>
      <c r="I50" s="88">
        <f t="shared" si="4"/>
        <v>0</v>
      </c>
      <c r="J50" s="23"/>
      <c r="K50" s="20"/>
      <c r="L50" s="20"/>
      <c r="M50" s="89">
        <f t="shared" si="5"/>
        <v>0</v>
      </c>
      <c r="N50" s="90">
        <f t="shared" si="6"/>
        <v>0</v>
      </c>
      <c r="O50" s="79"/>
      <c r="P50" s="38">
        <f t="shared" si="7"/>
      </c>
      <c r="Q50" s="160"/>
    </row>
    <row r="51" spans="1:17" ht="15" customHeight="1">
      <c r="A51" s="86">
        <v>43</v>
      </c>
      <c r="B51" s="32"/>
      <c r="C51" s="36"/>
      <c r="D51" s="48"/>
      <c r="E51" s="67"/>
      <c r="F51" s="54"/>
      <c r="G51" s="20"/>
      <c r="H51" s="20"/>
      <c r="I51" s="88">
        <f t="shared" si="4"/>
        <v>0</v>
      </c>
      <c r="J51" s="23"/>
      <c r="K51" s="20"/>
      <c r="L51" s="20"/>
      <c r="M51" s="89">
        <f t="shared" si="5"/>
        <v>0</v>
      </c>
      <c r="N51" s="90">
        <f t="shared" si="6"/>
        <v>0</v>
      </c>
      <c r="O51" s="79"/>
      <c r="P51" s="38">
        <f t="shared" si="7"/>
      </c>
      <c r="Q51" s="59"/>
    </row>
    <row r="52" spans="1:17" ht="15" customHeight="1">
      <c r="A52" s="86">
        <v>44</v>
      </c>
      <c r="B52" s="32"/>
      <c r="C52" s="36"/>
      <c r="D52" s="48"/>
      <c r="E52" s="73"/>
      <c r="F52" s="54"/>
      <c r="G52" s="20"/>
      <c r="H52" s="20"/>
      <c r="I52" s="88">
        <f t="shared" si="4"/>
        <v>0</v>
      </c>
      <c r="J52" s="23"/>
      <c r="K52" s="20"/>
      <c r="L52" s="20"/>
      <c r="M52" s="89">
        <f t="shared" si="5"/>
        <v>0</v>
      </c>
      <c r="N52" s="90">
        <f t="shared" si="6"/>
        <v>0</v>
      </c>
      <c r="O52" s="79"/>
      <c r="P52" s="38">
        <f t="shared" si="7"/>
      </c>
      <c r="Q52" s="158"/>
    </row>
    <row r="53" spans="1:17" ht="15" customHeight="1">
      <c r="A53" s="87">
        <v>45</v>
      </c>
      <c r="B53" s="32"/>
      <c r="C53" s="36"/>
      <c r="D53" s="48"/>
      <c r="E53" s="66"/>
      <c r="F53" s="54"/>
      <c r="G53" s="20"/>
      <c r="H53" s="20"/>
      <c r="I53" s="88">
        <f t="shared" si="4"/>
        <v>0</v>
      </c>
      <c r="J53" s="23"/>
      <c r="K53" s="20"/>
      <c r="L53" s="20"/>
      <c r="M53" s="89">
        <f t="shared" si="5"/>
        <v>0</v>
      </c>
      <c r="N53" s="90">
        <f t="shared" si="6"/>
        <v>0</v>
      </c>
      <c r="O53" s="79"/>
      <c r="P53" s="38">
        <f t="shared" si="7"/>
      </c>
      <c r="Q53" s="59"/>
    </row>
    <row r="54" spans="1:17" ht="15" customHeight="1">
      <c r="A54" s="86">
        <v>46</v>
      </c>
      <c r="B54" s="25"/>
      <c r="C54" s="26"/>
      <c r="D54" s="58"/>
      <c r="E54" s="72"/>
      <c r="F54" s="54"/>
      <c r="G54" s="20"/>
      <c r="H54" s="20"/>
      <c r="I54" s="88">
        <f t="shared" si="4"/>
        <v>0</v>
      </c>
      <c r="J54" s="23"/>
      <c r="K54" s="20"/>
      <c r="L54" s="20"/>
      <c r="M54" s="89">
        <f t="shared" si="5"/>
        <v>0</v>
      </c>
      <c r="N54" s="90">
        <f t="shared" si="6"/>
        <v>0</v>
      </c>
      <c r="O54" s="79"/>
      <c r="P54" s="38">
        <f t="shared" si="7"/>
      </c>
      <c r="Q54" s="158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3 J9:L33 F39:H41 J39:L41">
    <cfRule type="cellIs" priority="12" dxfId="0" operator="greaterThan" stopIfTrue="1">
      <formula>"n"</formula>
    </cfRule>
  </conditionalFormatting>
  <conditionalFormatting sqref="F42:H44 J42:L44">
    <cfRule type="cellIs" priority="6" dxfId="0" operator="greaterThan" stopIfTrue="1">
      <formula>"n"</formula>
    </cfRule>
  </conditionalFormatting>
  <conditionalFormatting sqref="F34:H35 J34:L35 J37:L38 F37:H38">
    <cfRule type="cellIs" priority="8" dxfId="0" operator="greaterThan" stopIfTrue="1">
      <formula>"n"</formula>
    </cfRule>
  </conditionalFormatting>
  <conditionalFormatting sqref="F45:H45 J45:L45">
    <cfRule type="cellIs" priority="5" dxfId="0" operator="greaterThan" stopIfTrue="1">
      <formula>"n"</formula>
    </cfRule>
  </conditionalFormatting>
  <conditionalFormatting sqref="F46:H49 J46:L49">
    <cfRule type="cellIs" priority="4" dxfId="0" operator="greaterThan" stopIfTrue="1">
      <formula>"n"</formula>
    </cfRule>
  </conditionalFormatting>
  <conditionalFormatting sqref="F50:H53 J50:L53">
    <cfRule type="cellIs" priority="3" dxfId="0" operator="greaterThan" stopIfTrue="1">
      <formula>"n"</formula>
    </cfRule>
  </conditionalFormatting>
  <conditionalFormatting sqref="F54:H54 J54:L54">
    <cfRule type="cellIs" priority="2" dxfId="0" operator="greaterThan" stopIfTrue="1">
      <formula>"n"</formula>
    </cfRule>
  </conditionalFormatting>
  <conditionalFormatting sqref="J36:L36 F36:H36">
    <cfRule type="cellIs" priority="1" dxfId="0" operator="greaterThan" stopIfTrue="1">
      <formula>"n"</formula>
    </cfRule>
  </conditionalFormatting>
  <dataValidations count="1">
    <dataValidation type="whole" allowBlank="1" sqref="F11:H13 F25:H5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apas21">
    <tabColor rgb="FF00B0F0"/>
    <pageSetUpPr fitToPage="1"/>
  </sheetPr>
  <dimension ref="A1:R54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3.7109375" style="157" customWidth="1"/>
    <col min="18" max="18" width="14.00390625" style="6" customWidth="1"/>
  </cols>
  <sheetData>
    <row r="1" spans="1:18" ht="60" customHeight="1">
      <c r="A1" s="286" t="s">
        <v>564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188</v>
      </c>
      <c r="B5" s="291"/>
      <c r="C5" s="291"/>
      <c r="D5" s="16"/>
      <c r="E5" s="76"/>
      <c r="F5" s="291" t="s">
        <v>187</v>
      </c>
      <c r="G5" s="291"/>
      <c r="H5" s="291"/>
      <c r="I5" s="10"/>
      <c r="J5" s="292" t="s">
        <v>518</v>
      </c>
      <c r="K5" s="293"/>
      <c r="L5" s="293"/>
      <c r="M5" s="10"/>
      <c r="N5" s="10"/>
      <c r="O5" s="10"/>
      <c r="P5" s="11" t="s">
        <v>178</v>
      </c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299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0"/>
    </row>
    <row r="9" spans="1:18" ht="15" customHeight="1">
      <c r="A9" s="56">
        <v>1</v>
      </c>
      <c r="B9" s="25" t="s">
        <v>246</v>
      </c>
      <c r="C9" s="21" t="s">
        <v>33</v>
      </c>
      <c r="D9" s="58" t="s">
        <v>504</v>
      </c>
      <c r="E9" s="70">
        <v>60.05</v>
      </c>
      <c r="F9" s="81">
        <v>65</v>
      </c>
      <c r="G9" s="61">
        <v>68</v>
      </c>
      <c r="H9" s="61">
        <v>71</v>
      </c>
      <c r="I9" s="88">
        <f aca="true" t="shared" si="0" ref="I9:I15">MAX(F9:H9)</f>
        <v>71</v>
      </c>
      <c r="J9" s="23">
        <v>80</v>
      </c>
      <c r="K9" s="20">
        <v>85</v>
      </c>
      <c r="L9" s="20" t="s">
        <v>538</v>
      </c>
      <c r="M9" s="89">
        <f aca="true" t="shared" si="1" ref="M9:M15">MAX(J9:L9)</f>
        <v>85</v>
      </c>
      <c r="N9" s="90">
        <f aca="true" t="shared" si="2" ref="N9:N15">SUM(I9,M9)</f>
        <v>156</v>
      </c>
      <c r="O9" s="79">
        <v>28</v>
      </c>
      <c r="P9" s="162">
        <f aca="true" t="shared" si="3" ref="P9:P15">IF(ISERROR(N9*10^(0.75194503*(LOG10(E9/175.508))^2)),"",N9*10^(0.75194503*(LOG10(E9/175.508))^2))</f>
        <v>227.12375862353701</v>
      </c>
      <c r="Q9" s="59" t="s">
        <v>505</v>
      </c>
      <c r="R9"/>
    </row>
    <row r="10" spans="1:18" ht="15" customHeight="1">
      <c r="A10" s="56">
        <v>2</v>
      </c>
      <c r="B10" s="25" t="s">
        <v>245</v>
      </c>
      <c r="C10" s="26" t="s">
        <v>132</v>
      </c>
      <c r="D10" s="58" t="s">
        <v>86</v>
      </c>
      <c r="E10" s="164">
        <v>60.5</v>
      </c>
      <c r="F10" s="82">
        <v>60</v>
      </c>
      <c r="G10" s="61">
        <v>63</v>
      </c>
      <c r="H10" s="61">
        <v>65</v>
      </c>
      <c r="I10" s="88">
        <f t="shared" si="0"/>
        <v>65</v>
      </c>
      <c r="J10" s="23">
        <v>80</v>
      </c>
      <c r="K10" s="20" t="s">
        <v>339</v>
      </c>
      <c r="L10" s="20" t="s">
        <v>339</v>
      </c>
      <c r="M10" s="89">
        <f t="shared" si="1"/>
        <v>80</v>
      </c>
      <c r="N10" s="90">
        <f t="shared" si="2"/>
        <v>145</v>
      </c>
      <c r="O10" s="79">
        <v>25</v>
      </c>
      <c r="P10" s="162">
        <f t="shared" si="3"/>
        <v>210.01128875230145</v>
      </c>
      <c r="Q10" s="59" t="s">
        <v>134</v>
      </c>
      <c r="R10"/>
    </row>
    <row r="11" spans="1:18" ht="15" customHeight="1">
      <c r="A11" s="71">
        <v>3</v>
      </c>
      <c r="B11" s="25" t="s">
        <v>320</v>
      </c>
      <c r="C11" s="250" t="s">
        <v>539</v>
      </c>
      <c r="D11" s="58" t="s">
        <v>249</v>
      </c>
      <c r="E11" s="164">
        <v>61.5</v>
      </c>
      <c r="F11" s="23">
        <v>54</v>
      </c>
      <c r="G11" s="20">
        <v>57</v>
      </c>
      <c r="H11" s="20">
        <v>59</v>
      </c>
      <c r="I11" s="88">
        <f t="shared" si="0"/>
        <v>59</v>
      </c>
      <c r="J11" s="23">
        <v>65</v>
      </c>
      <c r="K11" s="20">
        <v>70</v>
      </c>
      <c r="L11" s="20">
        <v>73</v>
      </c>
      <c r="M11" s="89">
        <f t="shared" si="1"/>
        <v>73</v>
      </c>
      <c r="N11" s="90">
        <f t="shared" si="2"/>
        <v>132</v>
      </c>
      <c r="O11" s="79">
        <v>23</v>
      </c>
      <c r="P11" s="162">
        <f t="shared" si="3"/>
        <v>189.03146968616772</v>
      </c>
      <c r="Q11" s="59" t="s">
        <v>254</v>
      </c>
      <c r="R11"/>
    </row>
    <row r="12" spans="1:18" ht="15" customHeight="1">
      <c r="A12" s="56">
        <v>4</v>
      </c>
      <c r="B12" s="27" t="s">
        <v>475</v>
      </c>
      <c r="C12" s="26" t="s">
        <v>472</v>
      </c>
      <c r="D12" s="58" t="s">
        <v>423</v>
      </c>
      <c r="E12" s="70">
        <v>58.7</v>
      </c>
      <c r="F12" s="218">
        <v>55</v>
      </c>
      <c r="G12" s="41">
        <v>57</v>
      </c>
      <c r="H12" s="41" t="s">
        <v>536</v>
      </c>
      <c r="I12" s="88">
        <f t="shared" si="0"/>
        <v>57</v>
      </c>
      <c r="J12" s="23">
        <v>67</v>
      </c>
      <c r="K12" s="20">
        <v>70</v>
      </c>
      <c r="L12" s="20" t="s">
        <v>540</v>
      </c>
      <c r="M12" s="89">
        <f t="shared" si="1"/>
        <v>70</v>
      </c>
      <c r="N12" s="90">
        <f t="shared" si="2"/>
        <v>127</v>
      </c>
      <c r="O12" s="79">
        <v>22</v>
      </c>
      <c r="P12" s="162">
        <f t="shared" si="3"/>
        <v>187.90237458983117</v>
      </c>
      <c r="Q12" s="59" t="s">
        <v>473</v>
      </c>
      <c r="R12"/>
    </row>
    <row r="13" spans="1:17" ht="15" customHeight="1">
      <c r="A13" s="56">
        <v>5</v>
      </c>
      <c r="B13" s="25" t="s">
        <v>243</v>
      </c>
      <c r="C13" s="21" t="s">
        <v>109</v>
      </c>
      <c r="D13" s="163" t="s">
        <v>115</v>
      </c>
      <c r="E13" s="70">
        <v>59.7</v>
      </c>
      <c r="F13" s="84">
        <v>43</v>
      </c>
      <c r="G13" s="20" t="s">
        <v>150</v>
      </c>
      <c r="H13" s="20">
        <v>46</v>
      </c>
      <c r="I13" s="88">
        <f t="shared" si="0"/>
        <v>46</v>
      </c>
      <c r="J13" s="23">
        <v>50</v>
      </c>
      <c r="K13" s="20">
        <v>55</v>
      </c>
      <c r="L13" s="20">
        <v>58</v>
      </c>
      <c r="M13" s="89">
        <f t="shared" si="1"/>
        <v>58</v>
      </c>
      <c r="N13" s="90">
        <f t="shared" si="2"/>
        <v>104</v>
      </c>
      <c r="O13" s="79">
        <v>21</v>
      </c>
      <c r="P13" s="162">
        <f t="shared" si="3"/>
        <v>152.03881237877954</v>
      </c>
      <c r="Q13" s="158" t="s">
        <v>114</v>
      </c>
    </row>
    <row r="14" spans="1:17" ht="15" customHeight="1">
      <c r="A14" s="71">
        <v>6</v>
      </c>
      <c r="B14" s="27" t="s">
        <v>318</v>
      </c>
      <c r="C14" s="26" t="s">
        <v>319</v>
      </c>
      <c r="D14" s="58" t="s">
        <v>249</v>
      </c>
      <c r="E14" s="73">
        <v>59.05</v>
      </c>
      <c r="F14" s="68">
        <v>40</v>
      </c>
      <c r="G14" s="39">
        <v>43</v>
      </c>
      <c r="H14" s="39" t="s">
        <v>150</v>
      </c>
      <c r="I14" s="88">
        <f t="shared" si="0"/>
        <v>43</v>
      </c>
      <c r="J14" s="23">
        <v>48</v>
      </c>
      <c r="K14" s="20" t="s">
        <v>541</v>
      </c>
      <c r="L14" s="20" t="s">
        <v>541</v>
      </c>
      <c r="M14" s="89">
        <f t="shared" si="1"/>
        <v>48</v>
      </c>
      <c r="N14" s="90">
        <f t="shared" si="2"/>
        <v>91</v>
      </c>
      <c r="O14" s="79">
        <v>20</v>
      </c>
      <c r="P14" s="162">
        <f t="shared" si="3"/>
        <v>134.06891368766105</v>
      </c>
      <c r="Q14" s="59" t="s">
        <v>254</v>
      </c>
    </row>
    <row r="15" spans="1:17" ht="15" customHeight="1">
      <c r="A15" s="56">
        <v>7</v>
      </c>
      <c r="B15" s="27" t="s">
        <v>384</v>
      </c>
      <c r="C15" s="26" t="s">
        <v>378</v>
      </c>
      <c r="D15" s="58" t="s">
        <v>353</v>
      </c>
      <c r="E15" s="73">
        <v>58.2</v>
      </c>
      <c r="F15" s="40">
        <v>35</v>
      </c>
      <c r="G15" s="41">
        <v>38</v>
      </c>
      <c r="H15" s="41" t="s">
        <v>154</v>
      </c>
      <c r="I15" s="88">
        <f t="shared" si="0"/>
        <v>38</v>
      </c>
      <c r="J15" s="23">
        <v>45</v>
      </c>
      <c r="K15" s="20">
        <v>50</v>
      </c>
      <c r="L15" s="20" t="s">
        <v>167</v>
      </c>
      <c r="M15" s="89">
        <f t="shared" si="1"/>
        <v>50</v>
      </c>
      <c r="N15" s="90">
        <f t="shared" si="2"/>
        <v>88</v>
      </c>
      <c r="O15" s="79">
        <v>19</v>
      </c>
      <c r="P15" s="162">
        <f t="shared" si="3"/>
        <v>131.0023734954052</v>
      </c>
      <c r="Q15" s="59" t="s">
        <v>357</v>
      </c>
    </row>
    <row r="16" spans="1:17" ht="15" customHeight="1">
      <c r="A16" s="86">
        <v>8</v>
      </c>
      <c r="B16" s="32" t="s">
        <v>506</v>
      </c>
      <c r="C16" s="47" t="s">
        <v>118</v>
      </c>
      <c r="D16" s="48" t="s">
        <v>86</v>
      </c>
      <c r="E16" s="64">
        <v>60</v>
      </c>
      <c r="F16" s="54">
        <v>38</v>
      </c>
      <c r="G16" s="20" t="s">
        <v>166</v>
      </c>
      <c r="H16" s="20" t="s">
        <v>166</v>
      </c>
      <c r="I16" s="88">
        <f aca="true" t="shared" si="4" ref="I16:I21">MAX(F16:H16)</f>
        <v>38</v>
      </c>
      <c r="J16" s="23">
        <v>48</v>
      </c>
      <c r="K16" s="20" t="s">
        <v>166</v>
      </c>
      <c r="L16" s="20" t="s">
        <v>166</v>
      </c>
      <c r="M16" s="89">
        <f aca="true" t="shared" si="5" ref="M16:M21">MAX(J16:L16)</f>
        <v>48</v>
      </c>
      <c r="N16" s="90">
        <f aca="true" t="shared" si="6" ref="N16:N21">SUM(I16,M16)</f>
        <v>86</v>
      </c>
      <c r="O16" s="79">
        <v>18</v>
      </c>
      <c r="P16" s="38">
        <f aca="true" t="shared" si="7" ref="P16:P21">IF(ISERROR(N16*10^(0.75194503*(LOG10(E16/175.508))^2)),"",N16*10^(0.75194503*(LOG10(E16/175.508))^2))</f>
        <v>125.28236044502374</v>
      </c>
      <c r="Q16" s="59" t="s">
        <v>69</v>
      </c>
    </row>
    <row r="17" spans="1:17" ht="15" customHeight="1">
      <c r="A17" s="87">
        <v>9</v>
      </c>
      <c r="B17" s="27" t="s">
        <v>244</v>
      </c>
      <c r="C17" s="26" t="s">
        <v>118</v>
      </c>
      <c r="D17" s="50" t="s">
        <v>86</v>
      </c>
      <c r="E17" s="73">
        <v>60.4</v>
      </c>
      <c r="F17" s="62">
        <v>27</v>
      </c>
      <c r="G17" s="61">
        <v>30</v>
      </c>
      <c r="H17" s="61">
        <v>33</v>
      </c>
      <c r="I17" s="88">
        <f t="shared" si="4"/>
        <v>33</v>
      </c>
      <c r="J17" s="23" t="s">
        <v>161</v>
      </c>
      <c r="K17" s="20">
        <v>40</v>
      </c>
      <c r="L17" s="20">
        <v>43</v>
      </c>
      <c r="M17" s="89">
        <f t="shared" si="5"/>
        <v>43</v>
      </c>
      <c r="N17" s="90">
        <f t="shared" si="6"/>
        <v>76</v>
      </c>
      <c r="O17" s="79">
        <v>17</v>
      </c>
      <c r="P17" s="38">
        <f t="shared" si="7"/>
        <v>110.2017194214291</v>
      </c>
      <c r="Q17" s="158" t="s">
        <v>69</v>
      </c>
    </row>
    <row r="18" spans="1:17" ht="15" customHeight="1">
      <c r="A18" s="86">
        <v>10</v>
      </c>
      <c r="B18" s="29" t="s">
        <v>321</v>
      </c>
      <c r="C18" s="95" t="s">
        <v>322</v>
      </c>
      <c r="D18" s="31" t="s">
        <v>249</v>
      </c>
      <c r="E18" s="66">
        <v>61.3</v>
      </c>
      <c r="F18" s="62">
        <v>30</v>
      </c>
      <c r="G18" s="61" t="s">
        <v>315</v>
      </c>
      <c r="H18" s="61">
        <v>32</v>
      </c>
      <c r="I18" s="88">
        <f t="shared" si="4"/>
        <v>32</v>
      </c>
      <c r="J18" s="23">
        <v>40</v>
      </c>
      <c r="K18" s="20" t="s">
        <v>323</v>
      </c>
      <c r="L18" s="20">
        <v>44</v>
      </c>
      <c r="M18" s="89">
        <f t="shared" si="5"/>
        <v>44</v>
      </c>
      <c r="N18" s="90">
        <f t="shared" si="6"/>
        <v>76</v>
      </c>
      <c r="O18" s="79">
        <v>16</v>
      </c>
      <c r="P18" s="38">
        <f t="shared" si="7"/>
        <v>109.07975923867427</v>
      </c>
      <c r="Q18" s="159" t="s">
        <v>279</v>
      </c>
    </row>
    <row r="19" spans="1:17" ht="15" customHeight="1">
      <c r="A19" s="86">
        <v>11</v>
      </c>
      <c r="B19" s="29" t="s">
        <v>316</v>
      </c>
      <c r="C19" s="95" t="s">
        <v>317</v>
      </c>
      <c r="D19" s="31" t="s">
        <v>249</v>
      </c>
      <c r="E19" s="66">
        <v>61.4</v>
      </c>
      <c r="F19" s="62">
        <v>20</v>
      </c>
      <c r="G19" s="61">
        <v>23</v>
      </c>
      <c r="H19" s="61">
        <v>26</v>
      </c>
      <c r="I19" s="88">
        <f t="shared" si="4"/>
        <v>26</v>
      </c>
      <c r="J19" s="23">
        <v>25</v>
      </c>
      <c r="K19" s="20">
        <v>30</v>
      </c>
      <c r="L19" s="20">
        <v>35</v>
      </c>
      <c r="M19" s="89">
        <f t="shared" si="5"/>
        <v>35</v>
      </c>
      <c r="N19" s="90">
        <f t="shared" si="6"/>
        <v>61</v>
      </c>
      <c r="O19" s="79">
        <v>15</v>
      </c>
      <c r="P19" s="38">
        <f t="shared" si="7"/>
        <v>87.45294574889893</v>
      </c>
      <c r="Q19" s="59" t="s">
        <v>254</v>
      </c>
    </row>
    <row r="20" spans="1:17" ht="15" customHeight="1">
      <c r="A20" s="87">
        <v>12</v>
      </c>
      <c r="B20" s="32" t="s">
        <v>474</v>
      </c>
      <c r="C20" s="26" t="s">
        <v>471</v>
      </c>
      <c r="D20" s="48" t="s">
        <v>424</v>
      </c>
      <c r="E20" s="66">
        <v>61.4</v>
      </c>
      <c r="F20" s="43">
        <v>20</v>
      </c>
      <c r="G20" s="42">
        <v>25</v>
      </c>
      <c r="H20" s="42" t="s">
        <v>147</v>
      </c>
      <c r="I20" s="88">
        <f t="shared" si="4"/>
        <v>25</v>
      </c>
      <c r="J20" s="23">
        <v>32</v>
      </c>
      <c r="K20" s="20">
        <v>36</v>
      </c>
      <c r="L20" s="20" t="s">
        <v>152</v>
      </c>
      <c r="M20" s="89">
        <f t="shared" si="5"/>
        <v>36</v>
      </c>
      <c r="N20" s="90">
        <f t="shared" si="6"/>
        <v>61</v>
      </c>
      <c r="O20" s="79">
        <v>14</v>
      </c>
      <c r="P20" s="38">
        <f t="shared" si="7"/>
        <v>87.45294574889893</v>
      </c>
      <c r="Q20" s="59" t="s">
        <v>438</v>
      </c>
    </row>
    <row r="21" spans="1:17" ht="15" customHeight="1">
      <c r="A21" s="86">
        <v>13</v>
      </c>
      <c r="B21" s="34" t="s">
        <v>385</v>
      </c>
      <c r="C21" s="37" t="s">
        <v>379</v>
      </c>
      <c r="D21" s="48" t="s">
        <v>344</v>
      </c>
      <c r="E21" s="85">
        <v>59.5</v>
      </c>
      <c r="F21" s="68">
        <v>17</v>
      </c>
      <c r="G21" s="39">
        <v>20</v>
      </c>
      <c r="H21" s="100" t="s">
        <v>143</v>
      </c>
      <c r="I21" s="88">
        <f t="shared" si="4"/>
        <v>20</v>
      </c>
      <c r="J21" s="23">
        <v>23</v>
      </c>
      <c r="K21" s="20">
        <v>25</v>
      </c>
      <c r="L21" s="20">
        <v>28</v>
      </c>
      <c r="M21" s="89">
        <f t="shared" si="5"/>
        <v>28</v>
      </c>
      <c r="N21" s="90">
        <f t="shared" si="6"/>
        <v>48</v>
      </c>
      <c r="O21" s="79">
        <v>13</v>
      </c>
      <c r="P21" s="38">
        <f t="shared" si="7"/>
        <v>70.33806138984895</v>
      </c>
      <c r="Q21" s="159" t="s">
        <v>348</v>
      </c>
    </row>
    <row r="22" spans="1:17" ht="15" customHeight="1" hidden="1">
      <c r="A22" s="86">
        <v>14</v>
      </c>
      <c r="B22" s="29"/>
      <c r="C22" s="28"/>
      <c r="D22" s="31"/>
      <c r="E22" s="66"/>
      <c r="F22" s="62"/>
      <c r="G22" s="61"/>
      <c r="H22" s="61"/>
      <c r="I22" s="88">
        <f aca="true" t="shared" si="8" ref="I22:I54">MAX(F22:H22)</f>
        <v>0</v>
      </c>
      <c r="J22" s="23"/>
      <c r="K22" s="20"/>
      <c r="L22" s="20"/>
      <c r="M22" s="89">
        <f aca="true" t="shared" si="9" ref="M22:M54">MAX(J22:L22)</f>
        <v>0</v>
      </c>
      <c r="N22" s="90">
        <f aca="true" t="shared" si="10" ref="N22:N54">SUM(I22,M22)</f>
        <v>0</v>
      </c>
      <c r="O22" s="79"/>
      <c r="P22" s="38">
        <f aca="true" t="shared" si="11" ref="P22:P54">IF(ISERROR(N22*10^(0.75194503*(LOG10(E22/175.508))^2)),"",N22*10^(0.75194503*(LOG10(E22/175.508))^2))</f>
      </c>
      <c r="Q22" s="59"/>
    </row>
    <row r="23" spans="1:17" ht="15" customHeight="1" hidden="1">
      <c r="A23" s="87">
        <v>15</v>
      </c>
      <c r="B23" s="91"/>
      <c r="C23" s="93"/>
      <c r="D23" s="31"/>
      <c r="E23" s="85"/>
      <c r="F23" s="68"/>
      <c r="G23" s="39"/>
      <c r="H23" s="100"/>
      <c r="I23" s="88">
        <f t="shared" si="8"/>
        <v>0</v>
      </c>
      <c r="J23" s="23"/>
      <c r="K23" s="20"/>
      <c r="L23" s="20"/>
      <c r="M23" s="89">
        <f t="shared" si="9"/>
        <v>0</v>
      </c>
      <c r="N23" s="90">
        <f t="shared" si="10"/>
        <v>0</v>
      </c>
      <c r="O23" s="79"/>
      <c r="P23" s="38">
        <f t="shared" si="11"/>
      </c>
      <c r="Q23" s="159"/>
    </row>
    <row r="24" spans="1:17" ht="15" customHeight="1" hidden="1">
      <c r="A24" s="86">
        <v>16</v>
      </c>
      <c r="B24" s="92"/>
      <c r="C24" s="94"/>
      <c r="D24" s="97"/>
      <c r="E24" s="67"/>
      <c r="F24" s="62"/>
      <c r="G24" s="61"/>
      <c r="H24" s="61"/>
      <c r="I24" s="88">
        <f t="shared" si="8"/>
        <v>0</v>
      </c>
      <c r="J24" s="23"/>
      <c r="K24" s="20"/>
      <c r="L24" s="20"/>
      <c r="M24" s="89">
        <f t="shared" si="9"/>
        <v>0</v>
      </c>
      <c r="N24" s="90">
        <f t="shared" si="10"/>
        <v>0</v>
      </c>
      <c r="O24" s="79"/>
      <c r="P24" s="38">
        <f t="shared" si="11"/>
      </c>
      <c r="Q24" s="59"/>
    </row>
    <row r="25" spans="1:17" ht="15" customHeight="1" hidden="1">
      <c r="A25" s="86">
        <v>17</v>
      </c>
      <c r="B25" s="29"/>
      <c r="C25" s="95"/>
      <c r="D25" s="31"/>
      <c r="E25" s="66"/>
      <c r="F25" s="54"/>
      <c r="G25" s="20"/>
      <c r="H25" s="20"/>
      <c r="I25" s="88">
        <f t="shared" si="8"/>
        <v>0</v>
      </c>
      <c r="J25" s="23"/>
      <c r="K25" s="20"/>
      <c r="L25" s="20"/>
      <c r="M25" s="89">
        <f t="shared" si="9"/>
        <v>0</v>
      </c>
      <c r="N25" s="90">
        <f t="shared" si="10"/>
        <v>0</v>
      </c>
      <c r="O25" s="79"/>
      <c r="P25" s="38">
        <f t="shared" si="11"/>
      </c>
      <c r="Q25" s="159"/>
    </row>
    <row r="26" spans="1:18" ht="15" customHeight="1" hidden="1">
      <c r="A26" s="87">
        <v>18</v>
      </c>
      <c r="B26" s="32"/>
      <c r="C26" s="26"/>
      <c r="D26" s="48"/>
      <c r="E26" s="66"/>
      <c r="F26" s="22"/>
      <c r="G26" s="24"/>
      <c r="H26" s="24"/>
      <c r="I26" s="88">
        <f t="shared" si="8"/>
        <v>0</v>
      </c>
      <c r="J26" s="23"/>
      <c r="K26" s="20"/>
      <c r="L26" s="20"/>
      <c r="M26" s="89">
        <f t="shared" si="9"/>
        <v>0</v>
      </c>
      <c r="N26" s="90">
        <f t="shared" si="10"/>
        <v>0</v>
      </c>
      <c r="O26" s="79"/>
      <c r="P26" s="38">
        <f t="shared" si="11"/>
      </c>
      <c r="Q26" s="159"/>
      <c r="R26" s="75"/>
    </row>
    <row r="27" spans="1:18" ht="15" customHeight="1" hidden="1">
      <c r="A27" s="86">
        <v>19</v>
      </c>
      <c r="B27" s="27"/>
      <c r="C27" s="26"/>
      <c r="D27" s="50"/>
      <c r="E27" s="67"/>
      <c r="F27" s="54"/>
      <c r="G27" s="20"/>
      <c r="H27" s="20"/>
      <c r="I27" s="88">
        <f t="shared" si="8"/>
        <v>0</v>
      </c>
      <c r="J27" s="23"/>
      <c r="K27" s="20"/>
      <c r="L27" s="20"/>
      <c r="M27" s="89">
        <f t="shared" si="9"/>
        <v>0</v>
      </c>
      <c r="N27" s="90">
        <f t="shared" si="10"/>
        <v>0</v>
      </c>
      <c r="O27" s="79"/>
      <c r="P27" s="38">
        <f t="shared" si="11"/>
      </c>
      <c r="Q27" s="158"/>
      <c r="R27" s="75"/>
    </row>
    <row r="28" spans="1:18" ht="15" customHeight="1" hidden="1">
      <c r="A28" s="86">
        <v>20</v>
      </c>
      <c r="B28" s="32"/>
      <c r="C28" s="47"/>
      <c r="D28" s="48"/>
      <c r="E28" s="66"/>
      <c r="F28" s="54"/>
      <c r="G28" s="20"/>
      <c r="H28" s="20"/>
      <c r="I28" s="88">
        <f t="shared" si="8"/>
        <v>0</v>
      </c>
      <c r="J28" s="23"/>
      <c r="K28" s="20"/>
      <c r="L28" s="20"/>
      <c r="M28" s="89">
        <f t="shared" si="9"/>
        <v>0</v>
      </c>
      <c r="N28" s="90">
        <f t="shared" si="10"/>
        <v>0</v>
      </c>
      <c r="O28" s="79"/>
      <c r="P28" s="38">
        <f t="shared" si="11"/>
      </c>
      <c r="Q28" s="159"/>
      <c r="R28" s="75"/>
    </row>
    <row r="29" spans="1:17" ht="15" customHeight="1" hidden="1">
      <c r="A29" s="87">
        <v>21</v>
      </c>
      <c r="B29" s="32"/>
      <c r="C29" s="47"/>
      <c r="D29" s="48"/>
      <c r="E29" s="66"/>
      <c r="F29" s="54"/>
      <c r="G29" s="20"/>
      <c r="H29" s="20"/>
      <c r="I29" s="88">
        <f t="shared" si="8"/>
        <v>0</v>
      </c>
      <c r="J29" s="23"/>
      <c r="K29" s="20"/>
      <c r="L29" s="20"/>
      <c r="M29" s="89">
        <f t="shared" si="9"/>
        <v>0</v>
      </c>
      <c r="N29" s="90">
        <f t="shared" si="10"/>
        <v>0</v>
      </c>
      <c r="O29" s="79"/>
      <c r="P29" s="38">
        <f t="shared" si="11"/>
      </c>
      <c r="Q29" s="59"/>
    </row>
    <row r="30" spans="1:17" ht="15" customHeight="1" hidden="1">
      <c r="A30" s="86">
        <v>22</v>
      </c>
      <c r="B30" s="27"/>
      <c r="C30" s="26"/>
      <c r="D30" s="48"/>
      <c r="E30" s="67"/>
      <c r="F30" s="40"/>
      <c r="G30" s="41"/>
      <c r="H30" s="41"/>
      <c r="I30" s="88">
        <f t="shared" si="8"/>
        <v>0</v>
      </c>
      <c r="J30" s="23"/>
      <c r="K30" s="20"/>
      <c r="L30" s="20"/>
      <c r="M30" s="89">
        <f t="shared" si="9"/>
        <v>0</v>
      </c>
      <c r="N30" s="90">
        <f t="shared" si="10"/>
        <v>0</v>
      </c>
      <c r="O30" s="79"/>
      <c r="P30" s="38">
        <f t="shared" si="11"/>
      </c>
      <c r="Q30" s="159"/>
    </row>
    <row r="31" spans="1:17" ht="15" customHeight="1" hidden="1">
      <c r="A31" s="86">
        <v>23</v>
      </c>
      <c r="B31" s="34"/>
      <c r="C31" s="37"/>
      <c r="D31" s="48"/>
      <c r="E31" s="85"/>
      <c r="F31" s="40"/>
      <c r="G31" s="41"/>
      <c r="H31" s="44"/>
      <c r="I31" s="88">
        <f t="shared" si="8"/>
        <v>0</v>
      </c>
      <c r="J31" s="23"/>
      <c r="K31" s="20"/>
      <c r="L31" s="20"/>
      <c r="M31" s="89">
        <f t="shared" si="9"/>
        <v>0</v>
      </c>
      <c r="N31" s="90">
        <f t="shared" si="10"/>
        <v>0</v>
      </c>
      <c r="O31" s="79"/>
      <c r="P31" s="38">
        <f t="shared" si="11"/>
      </c>
      <c r="Q31" s="159"/>
    </row>
    <row r="32" spans="1:17" ht="15" customHeight="1" hidden="1">
      <c r="A32" s="87">
        <v>24</v>
      </c>
      <c r="B32" s="25"/>
      <c r="C32" s="21"/>
      <c r="D32" s="58"/>
      <c r="E32" s="72"/>
      <c r="F32" s="40"/>
      <c r="G32" s="41"/>
      <c r="H32" s="41"/>
      <c r="I32" s="88">
        <f t="shared" si="8"/>
        <v>0</v>
      </c>
      <c r="J32" s="23"/>
      <c r="K32" s="20"/>
      <c r="L32" s="20"/>
      <c r="M32" s="89">
        <f t="shared" si="9"/>
        <v>0</v>
      </c>
      <c r="N32" s="90">
        <f t="shared" si="10"/>
        <v>0</v>
      </c>
      <c r="O32" s="79"/>
      <c r="P32" s="38">
        <f t="shared" si="11"/>
      </c>
      <c r="Q32" s="158"/>
    </row>
    <row r="33" spans="1:17" ht="15" customHeight="1" hidden="1">
      <c r="A33" s="86">
        <v>25</v>
      </c>
      <c r="B33" s="32"/>
      <c r="C33" s="36"/>
      <c r="D33" s="48"/>
      <c r="E33" s="73"/>
      <c r="F33" s="54"/>
      <c r="G33" s="20"/>
      <c r="H33" s="20"/>
      <c r="I33" s="88">
        <f t="shared" si="8"/>
        <v>0</v>
      </c>
      <c r="J33" s="23"/>
      <c r="K33" s="20"/>
      <c r="L33" s="20"/>
      <c r="M33" s="89">
        <f t="shared" si="9"/>
        <v>0</v>
      </c>
      <c r="N33" s="90">
        <f t="shared" si="10"/>
        <v>0</v>
      </c>
      <c r="O33" s="79"/>
      <c r="P33" s="38">
        <f t="shared" si="11"/>
      </c>
      <c r="Q33" s="158"/>
    </row>
    <row r="34" spans="1:17" ht="15" customHeight="1" hidden="1">
      <c r="A34" s="86">
        <v>26</v>
      </c>
      <c r="B34" s="32"/>
      <c r="C34" s="47"/>
      <c r="D34" s="48"/>
      <c r="E34" s="66"/>
      <c r="F34" s="54"/>
      <c r="G34" s="20"/>
      <c r="H34" s="20"/>
      <c r="I34" s="88">
        <f t="shared" si="8"/>
        <v>0</v>
      </c>
      <c r="J34" s="23"/>
      <c r="K34" s="20"/>
      <c r="L34" s="20"/>
      <c r="M34" s="89">
        <f t="shared" si="9"/>
        <v>0</v>
      </c>
      <c r="N34" s="90">
        <f t="shared" si="10"/>
        <v>0</v>
      </c>
      <c r="O34" s="79"/>
      <c r="P34" s="38">
        <f t="shared" si="11"/>
      </c>
      <c r="Q34" s="159"/>
    </row>
    <row r="35" spans="1:17" ht="15" customHeight="1" hidden="1">
      <c r="A35" s="87">
        <v>27</v>
      </c>
      <c r="B35" s="32"/>
      <c r="C35" s="26"/>
      <c r="D35" s="48"/>
      <c r="E35" s="66"/>
      <c r="F35" s="22"/>
      <c r="G35" s="24"/>
      <c r="H35" s="24"/>
      <c r="I35" s="88">
        <f t="shared" si="8"/>
        <v>0</v>
      </c>
      <c r="J35" s="23"/>
      <c r="K35" s="20"/>
      <c r="L35" s="20"/>
      <c r="M35" s="89">
        <f t="shared" si="9"/>
        <v>0</v>
      </c>
      <c r="N35" s="90">
        <f t="shared" si="10"/>
        <v>0</v>
      </c>
      <c r="O35" s="79"/>
      <c r="P35" s="38">
        <f t="shared" si="11"/>
      </c>
      <c r="Q35" s="59"/>
    </row>
    <row r="36" spans="1:17" ht="15" customHeight="1" hidden="1">
      <c r="A36" s="86">
        <v>28</v>
      </c>
      <c r="B36" s="32"/>
      <c r="C36" s="26"/>
      <c r="D36" s="80"/>
      <c r="E36" s="73"/>
      <c r="F36" s="54"/>
      <c r="G36" s="20"/>
      <c r="H36" s="20"/>
      <c r="I36" s="88">
        <f t="shared" si="8"/>
        <v>0</v>
      </c>
      <c r="J36" s="23"/>
      <c r="K36" s="20"/>
      <c r="L36" s="20"/>
      <c r="M36" s="89">
        <f>MAX(J36:L36)</f>
        <v>0</v>
      </c>
      <c r="N36" s="90">
        <f>SUM(I36,M36)</f>
        <v>0</v>
      </c>
      <c r="O36" s="79"/>
      <c r="P36" s="38">
        <f>IF(ISERROR(N36*10^(0.75194503*(LOG10(E36/175.508))^2)),"",N36*10^(0.75194503*(LOG10(E36/175.508))^2))</f>
      </c>
      <c r="Q36" s="59"/>
    </row>
    <row r="37" spans="1:17" ht="15" customHeight="1" hidden="1">
      <c r="A37" s="86">
        <v>29</v>
      </c>
      <c r="B37" s="35"/>
      <c r="C37" s="46"/>
      <c r="D37" s="80"/>
      <c r="E37" s="73"/>
      <c r="F37" s="54"/>
      <c r="G37" s="20"/>
      <c r="H37" s="20"/>
      <c r="I37" s="88">
        <f t="shared" si="8"/>
        <v>0</v>
      </c>
      <c r="J37" s="23"/>
      <c r="K37" s="20"/>
      <c r="L37" s="20"/>
      <c r="M37" s="89">
        <f t="shared" si="9"/>
        <v>0</v>
      </c>
      <c r="N37" s="90">
        <f t="shared" si="10"/>
        <v>0</v>
      </c>
      <c r="O37" s="79"/>
      <c r="P37" s="38">
        <f t="shared" si="11"/>
      </c>
      <c r="Q37" s="59"/>
    </row>
    <row r="38" spans="1:17" ht="15" customHeight="1" hidden="1">
      <c r="A38" s="87">
        <v>30</v>
      </c>
      <c r="B38" s="27"/>
      <c r="C38" s="26"/>
      <c r="D38" s="48"/>
      <c r="E38" s="67"/>
      <c r="F38" s="40"/>
      <c r="G38" s="41"/>
      <c r="H38" s="41"/>
      <c r="I38" s="88">
        <f t="shared" si="8"/>
        <v>0</v>
      </c>
      <c r="J38" s="23"/>
      <c r="K38" s="20"/>
      <c r="L38" s="20"/>
      <c r="M38" s="89">
        <f t="shared" si="9"/>
        <v>0</v>
      </c>
      <c r="N38" s="90">
        <f t="shared" si="10"/>
        <v>0</v>
      </c>
      <c r="O38" s="79"/>
      <c r="P38" s="38">
        <f t="shared" si="11"/>
      </c>
      <c r="Q38" s="59"/>
    </row>
    <row r="39" spans="1:17" ht="15" customHeight="1" hidden="1">
      <c r="A39" s="86">
        <v>31</v>
      </c>
      <c r="B39" s="34"/>
      <c r="C39" s="37"/>
      <c r="D39" s="48"/>
      <c r="E39" s="85"/>
      <c r="F39" s="40"/>
      <c r="G39" s="41"/>
      <c r="H39" s="44"/>
      <c r="I39" s="88">
        <f t="shared" si="8"/>
        <v>0</v>
      </c>
      <c r="J39" s="23"/>
      <c r="K39" s="20"/>
      <c r="L39" s="20"/>
      <c r="M39" s="89">
        <f t="shared" si="9"/>
        <v>0</v>
      </c>
      <c r="N39" s="90">
        <f t="shared" si="10"/>
        <v>0</v>
      </c>
      <c r="O39" s="79"/>
      <c r="P39" s="38">
        <f t="shared" si="11"/>
      </c>
      <c r="Q39" s="159"/>
    </row>
    <row r="40" spans="1:17" ht="15" customHeight="1" hidden="1">
      <c r="A40" s="86">
        <v>32</v>
      </c>
      <c r="B40" s="27"/>
      <c r="C40" s="26"/>
      <c r="D40" s="48"/>
      <c r="E40" s="73"/>
      <c r="F40" s="40"/>
      <c r="G40" s="41"/>
      <c r="H40" s="41"/>
      <c r="I40" s="88">
        <f t="shared" si="8"/>
        <v>0</v>
      </c>
      <c r="J40" s="23"/>
      <c r="K40" s="20"/>
      <c r="L40" s="20"/>
      <c r="M40" s="89">
        <f t="shared" si="9"/>
        <v>0</v>
      </c>
      <c r="N40" s="90">
        <f t="shared" si="10"/>
        <v>0</v>
      </c>
      <c r="O40" s="79"/>
      <c r="P40" s="38">
        <f t="shared" si="11"/>
      </c>
      <c r="Q40" s="159"/>
    </row>
    <row r="41" spans="1:17" ht="15" customHeight="1" hidden="1">
      <c r="A41" s="87">
        <v>33</v>
      </c>
      <c r="B41" s="34"/>
      <c r="C41" s="37"/>
      <c r="D41" s="48"/>
      <c r="E41" s="85"/>
      <c r="F41" s="40"/>
      <c r="G41" s="41"/>
      <c r="H41" s="44"/>
      <c r="I41" s="88">
        <f t="shared" si="8"/>
        <v>0</v>
      </c>
      <c r="J41" s="23"/>
      <c r="K41" s="20"/>
      <c r="L41" s="20"/>
      <c r="M41" s="89">
        <f t="shared" si="9"/>
        <v>0</v>
      </c>
      <c r="N41" s="90">
        <f t="shared" si="10"/>
        <v>0</v>
      </c>
      <c r="O41" s="79"/>
      <c r="P41" s="38">
        <f t="shared" si="11"/>
      </c>
      <c r="Q41" s="160"/>
    </row>
    <row r="42" spans="1:17" ht="15" customHeight="1" hidden="1">
      <c r="A42" s="86">
        <v>34</v>
      </c>
      <c r="B42" s="102"/>
      <c r="C42" s="26"/>
      <c r="D42" s="48"/>
      <c r="E42" s="66"/>
      <c r="F42" s="22"/>
      <c r="G42" s="24"/>
      <c r="H42" s="24"/>
      <c r="I42" s="88">
        <f t="shared" si="8"/>
        <v>0</v>
      </c>
      <c r="J42" s="23"/>
      <c r="K42" s="20"/>
      <c r="L42" s="20"/>
      <c r="M42" s="89">
        <f t="shared" si="9"/>
        <v>0</v>
      </c>
      <c r="N42" s="90">
        <f t="shared" si="10"/>
        <v>0</v>
      </c>
      <c r="O42" s="79"/>
      <c r="P42" s="38">
        <f t="shared" si="11"/>
      </c>
      <c r="Q42" s="159"/>
    </row>
    <row r="43" spans="1:17" ht="15" customHeight="1" hidden="1">
      <c r="A43" s="86">
        <v>35</v>
      </c>
      <c r="B43" s="32"/>
      <c r="C43" s="45"/>
      <c r="D43" s="48"/>
      <c r="E43" s="67"/>
      <c r="F43" s="54"/>
      <c r="G43" s="20"/>
      <c r="H43" s="20"/>
      <c r="I43" s="88">
        <f t="shared" si="8"/>
        <v>0</v>
      </c>
      <c r="J43" s="23"/>
      <c r="K43" s="20"/>
      <c r="L43" s="20"/>
      <c r="M43" s="89">
        <f t="shared" si="9"/>
        <v>0</v>
      </c>
      <c r="N43" s="90">
        <f t="shared" si="10"/>
        <v>0</v>
      </c>
      <c r="O43" s="79"/>
      <c r="P43" s="38">
        <f t="shared" si="11"/>
      </c>
      <c r="Q43" s="59"/>
    </row>
    <row r="44" spans="1:17" ht="15" customHeight="1" hidden="1">
      <c r="A44" s="87">
        <v>36</v>
      </c>
      <c r="B44" s="27"/>
      <c r="C44" s="21"/>
      <c r="D44" s="50"/>
      <c r="E44" s="98"/>
      <c r="F44" s="54"/>
      <c r="G44" s="20"/>
      <c r="H44" s="20"/>
      <c r="I44" s="88">
        <f t="shared" si="8"/>
        <v>0</v>
      </c>
      <c r="J44" s="23"/>
      <c r="K44" s="20"/>
      <c r="L44" s="20"/>
      <c r="M44" s="89">
        <f t="shared" si="9"/>
        <v>0</v>
      </c>
      <c r="N44" s="90">
        <f t="shared" si="10"/>
        <v>0</v>
      </c>
      <c r="O44" s="79"/>
      <c r="P44" s="38">
        <f t="shared" si="11"/>
      </c>
      <c r="Q44" s="158"/>
    </row>
    <row r="45" spans="1:17" ht="15" customHeight="1" hidden="1">
      <c r="A45" s="86">
        <v>37</v>
      </c>
      <c r="B45" s="32"/>
      <c r="C45" s="36"/>
      <c r="D45" s="48"/>
      <c r="E45" s="66"/>
      <c r="F45" s="40"/>
      <c r="G45" s="41"/>
      <c r="H45" s="41"/>
      <c r="I45" s="88">
        <f t="shared" si="8"/>
        <v>0</v>
      </c>
      <c r="J45" s="23"/>
      <c r="K45" s="20"/>
      <c r="L45" s="20"/>
      <c r="M45" s="89">
        <f t="shared" si="9"/>
        <v>0</v>
      </c>
      <c r="N45" s="90">
        <f t="shared" si="10"/>
        <v>0</v>
      </c>
      <c r="O45" s="79"/>
      <c r="P45" s="38">
        <f t="shared" si="11"/>
      </c>
      <c r="Q45" s="158"/>
    </row>
    <row r="46" spans="1:17" ht="15" customHeight="1" hidden="1">
      <c r="A46" s="86">
        <v>38</v>
      </c>
      <c r="B46" s="34"/>
      <c r="C46" s="37"/>
      <c r="D46" s="48"/>
      <c r="E46" s="85"/>
      <c r="F46" s="40"/>
      <c r="G46" s="41"/>
      <c r="H46" s="44"/>
      <c r="I46" s="88">
        <f t="shared" si="8"/>
        <v>0</v>
      </c>
      <c r="J46" s="23"/>
      <c r="K46" s="20"/>
      <c r="L46" s="20"/>
      <c r="M46" s="89">
        <f t="shared" si="9"/>
        <v>0</v>
      </c>
      <c r="N46" s="90">
        <f t="shared" si="10"/>
        <v>0</v>
      </c>
      <c r="O46" s="79"/>
      <c r="P46" s="38">
        <f t="shared" si="11"/>
      </c>
      <c r="Q46" s="159"/>
    </row>
    <row r="47" spans="1:17" ht="15" customHeight="1" hidden="1">
      <c r="A47" s="87">
        <v>39</v>
      </c>
      <c r="B47" s="27"/>
      <c r="C47" s="26"/>
      <c r="D47" s="50"/>
      <c r="E47" s="67"/>
      <c r="F47" s="54"/>
      <c r="G47" s="20"/>
      <c r="H47" s="20"/>
      <c r="I47" s="88">
        <f t="shared" si="8"/>
        <v>0</v>
      </c>
      <c r="J47" s="23"/>
      <c r="K47" s="20"/>
      <c r="L47" s="20"/>
      <c r="M47" s="89">
        <f t="shared" si="9"/>
        <v>0</v>
      </c>
      <c r="N47" s="90">
        <f t="shared" si="10"/>
        <v>0</v>
      </c>
      <c r="O47" s="79"/>
      <c r="P47" s="38">
        <f t="shared" si="11"/>
      </c>
      <c r="Q47" s="158"/>
    </row>
    <row r="48" spans="1:17" ht="15" customHeight="1" hidden="1">
      <c r="A48" s="86">
        <v>40</v>
      </c>
      <c r="B48" s="32"/>
      <c r="C48" s="36"/>
      <c r="D48" s="48"/>
      <c r="E48" s="64"/>
      <c r="F48" s="83"/>
      <c r="G48" s="57"/>
      <c r="H48" s="57"/>
      <c r="I48" s="88">
        <f t="shared" si="8"/>
        <v>0</v>
      </c>
      <c r="J48" s="23"/>
      <c r="K48" s="20"/>
      <c r="L48" s="20"/>
      <c r="M48" s="89">
        <f t="shared" si="9"/>
        <v>0</v>
      </c>
      <c r="N48" s="90">
        <f t="shared" si="10"/>
        <v>0</v>
      </c>
      <c r="O48" s="79"/>
      <c r="P48" s="38">
        <f t="shared" si="11"/>
      </c>
      <c r="Q48" s="158"/>
    </row>
    <row r="49" spans="1:17" ht="15" customHeight="1" hidden="1">
      <c r="A49" s="86">
        <v>41</v>
      </c>
      <c r="B49" s="32"/>
      <c r="C49" s="36"/>
      <c r="D49" s="48"/>
      <c r="E49" s="66"/>
      <c r="F49" s="22"/>
      <c r="G49" s="24"/>
      <c r="H49" s="24"/>
      <c r="I49" s="88">
        <f t="shared" si="8"/>
        <v>0</v>
      </c>
      <c r="J49" s="23"/>
      <c r="K49" s="20"/>
      <c r="L49" s="20"/>
      <c r="M49" s="89">
        <f t="shared" si="9"/>
        <v>0</v>
      </c>
      <c r="N49" s="90">
        <f t="shared" si="10"/>
        <v>0</v>
      </c>
      <c r="O49" s="79"/>
      <c r="P49" s="38">
        <f t="shared" si="11"/>
      </c>
      <c r="Q49" s="158"/>
    </row>
    <row r="50" spans="1:17" ht="15" customHeight="1" hidden="1">
      <c r="A50" s="87">
        <v>42</v>
      </c>
      <c r="B50" s="34"/>
      <c r="C50" s="37"/>
      <c r="D50" s="48"/>
      <c r="E50" s="85"/>
      <c r="F50" s="40"/>
      <c r="G50" s="41"/>
      <c r="H50" s="44"/>
      <c r="I50" s="88">
        <f t="shared" si="8"/>
        <v>0</v>
      </c>
      <c r="J50" s="23"/>
      <c r="K50" s="20"/>
      <c r="L50" s="20"/>
      <c r="M50" s="89">
        <f t="shared" si="9"/>
        <v>0</v>
      </c>
      <c r="N50" s="90">
        <f t="shared" si="10"/>
        <v>0</v>
      </c>
      <c r="O50" s="79"/>
      <c r="P50" s="38">
        <f t="shared" si="11"/>
      </c>
      <c r="Q50" s="160"/>
    </row>
    <row r="51" spans="1:17" ht="15" customHeight="1" hidden="1">
      <c r="A51" s="86">
        <v>43</v>
      </c>
      <c r="B51" s="32"/>
      <c r="C51" s="36"/>
      <c r="D51" s="48"/>
      <c r="E51" s="67"/>
      <c r="F51" s="54"/>
      <c r="G51" s="20"/>
      <c r="H51" s="20"/>
      <c r="I51" s="88">
        <f t="shared" si="8"/>
        <v>0</v>
      </c>
      <c r="J51" s="23"/>
      <c r="K51" s="20"/>
      <c r="L51" s="20"/>
      <c r="M51" s="89">
        <f t="shared" si="9"/>
        <v>0</v>
      </c>
      <c r="N51" s="90">
        <f t="shared" si="10"/>
        <v>0</v>
      </c>
      <c r="O51" s="79"/>
      <c r="P51" s="38">
        <f t="shared" si="11"/>
      </c>
      <c r="Q51" s="59"/>
    </row>
    <row r="52" spans="1:17" ht="15" customHeight="1" hidden="1">
      <c r="A52" s="86">
        <v>44</v>
      </c>
      <c r="B52" s="32"/>
      <c r="C52" s="36"/>
      <c r="D52" s="48"/>
      <c r="E52" s="73"/>
      <c r="F52" s="54"/>
      <c r="G52" s="20"/>
      <c r="H52" s="20"/>
      <c r="I52" s="88">
        <f t="shared" si="8"/>
        <v>0</v>
      </c>
      <c r="J52" s="23"/>
      <c r="K52" s="20"/>
      <c r="L52" s="20"/>
      <c r="M52" s="89">
        <f t="shared" si="9"/>
        <v>0</v>
      </c>
      <c r="N52" s="90">
        <f t="shared" si="10"/>
        <v>0</v>
      </c>
      <c r="O52" s="79"/>
      <c r="P52" s="38">
        <f t="shared" si="11"/>
      </c>
      <c r="Q52" s="158"/>
    </row>
    <row r="53" spans="1:17" ht="15" customHeight="1" hidden="1">
      <c r="A53" s="87">
        <v>45</v>
      </c>
      <c r="B53" s="32"/>
      <c r="C53" s="36"/>
      <c r="D53" s="48"/>
      <c r="E53" s="66"/>
      <c r="F53" s="54"/>
      <c r="G53" s="20"/>
      <c r="H53" s="20"/>
      <c r="I53" s="88">
        <f t="shared" si="8"/>
        <v>0</v>
      </c>
      <c r="J53" s="23"/>
      <c r="K53" s="20"/>
      <c r="L53" s="20"/>
      <c r="M53" s="89">
        <f t="shared" si="9"/>
        <v>0</v>
      </c>
      <c r="N53" s="90">
        <f t="shared" si="10"/>
        <v>0</v>
      </c>
      <c r="O53" s="79"/>
      <c r="P53" s="38">
        <f t="shared" si="11"/>
      </c>
      <c r="Q53" s="59"/>
    </row>
    <row r="54" spans="1:17" ht="15" customHeight="1" hidden="1">
      <c r="A54" s="86">
        <v>46</v>
      </c>
      <c r="B54" s="25"/>
      <c r="C54" s="26"/>
      <c r="D54" s="58"/>
      <c r="E54" s="72"/>
      <c r="F54" s="54"/>
      <c r="G54" s="20"/>
      <c r="H54" s="20"/>
      <c r="I54" s="88">
        <f t="shared" si="8"/>
        <v>0</v>
      </c>
      <c r="J54" s="23"/>
      <c r="K54" s="20"/>
      <c r="L54" s="20"/>
      <c r="M54" s="89">
        <f t="shared" si="9"/>
        <v>0</v>
      </c>
      <c r="N54" s="90">
        <f t="shared" si="10"/>
        <v>0</v>
      </c>
      <c r="O54" s="79"/>
      <c r="P54" s="38">
        <f t="shared" si="11"/>
      </c>
      <c r="Q54" s="158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3 J9:L33 F39:H41 J39:L41">
    <cfRule type="cellIs" priority="8" dxfId="0" operator="greaterThan" stopIfTrue="1">
      <formula>"n"</formula>
    </cfRule>
  </conditionalFormatting>
  <conditionalFormatting sqref="F42:H44 J42:L44">
    <cfRule type="cellIs" priority="6" dxfId="0" operator="greaterThan" stopIfTrue="1">
      <formula>"n"</formula>
    </cfRule>
  </conditionalFormatting>
  <conditionalFormatting sqref="F34:H35 J34:L35 J37:L38 F37:H38">
    <cfRule type="cellIs" priority="7" dxfId="0" operator="greaterThan" stopIfTrue="1">
      <formula>"n"</formula>
    </cfRule>
  </conditionalFormatting>
  <conditionalFormatting sqref="F45:H45 J45:L45">
    <cfRule type="cellIs" priority="5" dxfId="0" operator="greaterThan" stopIfTrue="1">
      <formula>"n"</formula>
    </cfRule>
  </conditionalFormatting>
  <conditionalFormatting sqref="F46:H49 J46:L49">
    <cfRule type="cellIs" priority="4" dxfId="0" operator="greaterThan" stopIfTrue="1">
      <formula>"n"</formula>
    </cfRule>
  </conditionalFormatting>
  <conditionalFormatting sqref="F50:H53 J50:L53">
    <cfRule type="cellIs" priority="3" dxfId="0" operator="greaterThan" stopIfTrue="1">
      <formula>"n"</formula>
    </cfRule>
  </conditionalFormatting>
  <conditionalFormatting sqref="F54:H54 J54:L54">
    <cfRule type="cellIs" priority="2" dxfId="0" operator="greaterThan" stopIfTrue="1">
      <formula>"n"</formula>
    </cfRule>
  </conditionalFormatting>
  <conditionalFormatting sqref="J36:L36 F36:H36">
    <cfRule type="cellIs" priority="1" dxfId="0" operator="greaterThan" stopIfTrue="1">
      <formula>"n"</formula>
    </cfRule>
  </conditionalFormatting>
  <dataValidations count="1">
    <dataValidation type="whole" allowBlank="1" sqref="F11:H13 F25:H5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apas23">
    <tabColor rgb="FF00B0F0"/>
    <pageSetUpPr fitToPage="1"/>
  </sheetPr>
  <dimension ref="A1:R30"/>
  <sheetViews>
    <sheetView zoomScalePageLayoutView="0" workbookViewId="0" topLeftCell="A1">
      <selection activeCell="Q24" sqref="Q24:Q29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86" t="s">
        <v>20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/>
      <c r="B5" s="291"/>
      <c r="C5" s="291"/>
      <c r="D5" s="16"/>
      <c r="E5" s="76"/>
      <c r="F5" s="291"/>
      <c r="G5" s="291"/>
      <c r="H5" s="291"/>
      <c r="I5" s="10"/>
      <c r="J5" s="292"/>
      <c r="K5" s="293"/>
      <c r="L5" s="293"/>
      <c r="M5" s="10"/>
      <c r="N5" s="10"/>
      <c r="O5" s="10"/>
      <c r="P5" s="11"/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307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8"/>
    </row>
    <row r="9" spans="1:17" s="3" customFormat="1" ht="15" customHeight="1">
      <c r="A9" s="86"/>
      <c r="B9" s="102" t="s">
        <v>174</v>
      </c>
      <c r="C9" s="94"/>
      <c r="D9" s="97"/>
      <c r="E9" s="67"/>
      <c r="F9" s="62"/>
      <c r="G9" s="61"/>
      <c r="H9" s="61"/>
      <c r="I9" s="88"/>
      <c r="J9" s="23"/>
      <c r="K9" s="20"/>
      <c r="L9" s="20"/>
      <c r="M9" s="89"/>
      <c r="N9" s="90"/>
      <c r="O9" s="79"/>
      <c r="P9" s="38"/>
      <c r="Q9" s="59"/>
    </row>
    <row r="10" spans="1:18" ht="15" customHeight="1">
      <c r="A10" s="87">
        <v>1</v>
      </c>
      <c r="B10" s="29" t="s">
        <v>94</v>
      </c>
      <c r="C10" s="95" t="s">
        <v>95</v>
      </c>
      <c r="D10" s="31" t="s">
        <v>115</v>
      </c>
      <c r="E10" s="66">
        <v>48</v>
      </c>
      <c r="F10" s="62">
        <v>32</v>
      </c>
      <c r="G10" s="61">
        <v>35</v>
      </c>
      <c r="H10" s="61" t="s">
        <v>152</v>
      </c>
      <c r="I10" s="88">
        <f aca="true" t="shared" si="0" ref="I10:I21">MAX(F10:H10)</f>
        <v>35</v>
      </c>
      <c r="J10" s="23">
        <v>40</v>
      </c>
      <c r="K10" s="20">
        <v>45</v>
      </c>
      <c r="L10" s="20" t="s">
        <v>153</v>
      </c>
      <c r="M10" s="89">
        <f aca="true" t="shared" si="1" ref="M10:M21">MAX(J10:L10)</f>
        <v>45</v>
      </c>
      <c r="N10" s="90">
        <f aca="true" t="shared" si="2" ref="N10:N21">SUM(I10,M10)</f>
        <v>80</v>
      </c>
      <c r="O10" s="79"/>
      <c r="P10" s="38">
        <f aca="true" t="shared" si="3" ref="P10:P21">IF(ISERROR(N10*10^(0.75194503*(LOG10(E10/175.508))^2)),"",N10*10^(0.75194503*(LOG10(E10/175.508))^2))</f>
        <v>138.5097664996555</v>
      </c>
      <c r="Q10" s="49" t="s">
        <v>113</v>
      </c>
      <c r="R10" s="75"/>
    </row>
    <row r="11" spans="1:18" ht="15" customHeight="1">
      <c r="A11" s="86">
        <v>2</v>
      </c>
      <c r="B11" s="29" t="s">
        <v>25</v>
      </c>
      <c r="C11" s="28" t="s">
        <v>26</v>
      </c>
      <c r="D11" s="31" t="s">
        <v>19</v>
      </c>
      <c r="E11" s="66">
        <v>48.1</v>
      </c>
      <c r="F11" s="62">
        <v>27</v>
      </c>
      <c r="G11" s="61">
        <v>30</v>
      </c>
      <c r="H11" s="61">
        <v>32</v>
      </c>
      <c r="I11" s="88">
        <f t="shared" si="0"/>
        <v>32</v>
      </c>
      <c r="J11" s="23">
        <v>37</v>
      </c>
      <c r="K11" s="20">
        <v>40</v>
      </c>
      <c r="L11" s="20" t="s">
        <v>149</v>
      </c>
      <c r="M11" s="89">
        <f t="shared" si="1"/>
        <v>40</v>
      </c>
      <c r="N11" s="90">
        <f t="shared" si="2"/>
        <v>72</v>
      </c>
      <c r="O11" s="79"/>
      <c r="P11" s="38">
        <f t="shared" si="3"/>
        <v>124.43947598881176</v>
      </c>
      <c r="Q11" s="59" t="s">
        <v>68</v>
      </c>
      <c r="R11" s="75"/>
    </row>
    <row r="12" spans="1:17" ht="15" customHeight="1">
      <c r="A12" s="86">
        <v>3</v>
      </c>
      <c r="B12" s="29" t="s">
        <v>96</v>
      </c>
      <c r="C12" s="55" t="s">
        <v>97</v>
      </c>
      <c r="D12" s="31" t="s">
        <v>115</v>
      </c>
      <c r="E12" s="66">
        <v>48.3</v>
      </c>
      <c r="F12" s="22">
        <v>37</v>
      </c>
      <c r="G12" s="24">
        <v>41</v>
      </c>
      <c r="H12" s="24">
        <v>43</v>
      </c>
      <c r="I12" s="88">
        <f t="shared" si="0"/>
        <v>43</v>
      </c>
      <c r="J12" s="23">
        <v>50</v>
      </c>
      <c r="K12" s="20">
        <v>55</v>
      </c>
      <c r="L12" s="20" t="s">
        <v>151</v>
      </c>
      <c r="M12" s="89">
        <f t="shared" si="1"/>
        <v>55</v>
      </c>
      <c r="N12" s="90">
        <f t="shared" si="2"/>
        <v>98</v>
      </c>
      <c r="O12" s="79"/>
      <c r="P12" s="38">
        <f t="shared" si="3"/>
        <v>168.78378110362675</v>
      </c>
      <c r="Q12" s="49" t="s">
        <v>113</v>
      </c>
    </row>
    <row r="13" spans="1:17" ht="15" customHeight="1">
      <c r="A13" s="87">
        <v>4</v>
      </c>
      <c r="B13" s="101" t="s">
        <v>123</v>
      </c>
      <c r="C13" s="37" t="s">
        <v>131</v>
      </c>
      <c r="D13" s="48" t="s">
        <v>19</v>
      </c>
      <c r="E13" s="85">
        <v>48.55</v>
      </c>
      <c r="F13" s="40">
        <v>42</v>
      </c>
      <c r="G13" s="41">
        <v>44</v>
      </c>
      <c r="H13" s="44">
        <v>46</v>
      </c>
      <c r="I13" s="88">
        <f t="shared" si="0"/>
        <v>46</v>
      </c>
      <c r="J13" s="23">
        <v>53</v>
      </c>
      <c r="K13" s="20">
        <v>55</v>
      </c>
      <c r="L13" s="20">
        <v>57</v>
      </c>
      <c r="M13" s="89">
        <f t="shared" si="1"/>
        <v>57</v>
      </c>
      <c r="N13" s="90">
        <f t="shared" si="2"/>
        <v>103</v>
      </c>
      <c r="O13" s="79"/>
      <c r="P13" s="38">
        <f t="shared" si="3"/>
        <v>176.62664114327742</v>
      </c>
      <c r="Q13" s="49" t="s">
        <v>134</v>
      </c>
    </row>
    <row r="14" spans="1:17" ht="15" customHeight="1">
      <c r="A14" s="87"/>
      <c r="B14" s="101"/>
      <c r="C14" s="37"/>
      <c r="D14" s="96"/>
      <c r="E14" s="66"/>
      <c r="F14" s="40"/>
      <c r="G14" s="41"/>
      <c r="H14" s="44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38">
        <f t="shared" si="3"/>
      </c>
      <c r="Q14" s="149"/>
    </row>
    <row r="15" spans="1:17" ht="15" customHeight="1">
      <c r="A15" s="105"/>
      <c r="B15" s="102" t="s">
        <v>176</v>
      </c>
      <c r="C15" s="105"/>
      <c r="D15" s="106"/>
      <c r="E15" s="85"/>
      <c r="F15" s="148"/>
      <c r="G15" s="9"/>
      <c r="H15" s="9"/>
      <c r="I15" s="88">
        <f t="shared" si="0"/>
        <v>0</v>
      </c>
      <c r="J15" s="8"/>
      <c r="K15" s="9"/>
      <c r="L15" s="9"/>
      <c r="M15" s="89">
        <f t="shared" si="1"/>
        <v>0</v>
      </c>
      <c r="N15" s="90">
        <f t="shared" si="2"/>
        <v>0</v>
      </c>
      <c r="O15" s="79"/>
      <c r="P15" s="38">
        <f t="shared" si="3"/>
      </c>
      <c r="Q15" s="104"/>
    </row>
    <row r="16" spans="1:17" ht="15" customHeight="1">
      <c r="A16" s="86">
        <v>1</v>
      </c>
      <c r="B16" s="27" t="s">
        <v>98</v>
      </c>
      <c r="C16" s="26" t="s">
        <v>99</v>
      </c>
      <c r="D16" s="48" t="s">
        <v>115</v>
      </c>
      <c r="E16" s="67">
        <v>50.1</v>
      </c>
      <c r="F16" s="40">
        <v>35</v>
      </c>
      <c r="G16" s="41">
        <v>40</v>
      </c>
      <c r="H16" s="41">
        <v>42</v>
      </c>
      <c r="I16" s="88">
        <f t="shared" si="0"/>
        <v>42</v>
      </c>
      <c r="J16" s="23">
        <v>50</v>
      </c>
      <c r="K16" s="20">
        <v>53</v>
      </c>
      <c r="L16" s="20" t="s">
        <v>156</v>
      </c>
      <c r="M16" s="89">
        <f t="shared" si="1"/>
        <v>53</v>
      </c>
      <c r="N16" s="90">
        <f t="shared" si="2"/>
        <v>95</v>
      </c>
      <c r="O16" s="79"/>
      <c r="P16" s="38">
        <f t="shared" si="3"/>
        <v>158.71831350450978</v>
      </c>
      <c r="Q16" s="49" t="s">
        <v>113</v>
      </c>
    </row>
    <row r="17" spans="1:17" ht="15" customHeight="1">
      <c r="A17" s="86">
        <v>2</v>
      </c>
      <c r="B17" s="34" t="s">
        <v>100</v>
      </c>
      <c r="C17" s="37" t="s">
        <v>101</v>
      </c>
      <c r="D17" s="48" t="s">
        <v>115</v>
      </c>
      <c r="E17" s="85">
        <v>52.3</v>
      </c>
      <c r="F17" s="40">
        <v>25</v>
      </c>
      <c r="G17" s="41">
        <v>33</v>
      </c>
      <c r="H17" s="44">
        <v>34</v>
      </c>
      <c r="I17" s="88">
        <f t="shared" si="0"/>
        <v>34</v>
      </c>
      <c r="J17" s="23">
        <v>32</v>
      </c>
      <c r="K17" s="20">
        <v>37</v>
      </c>
      <c r="L17" s="20">
        <v>42</v>
      </c>
      <c r="M17" s="89">
        <f t="shared" si="1"/>
        <v>42</v>
      </c>
      <c r="N17" s="90">
        <f t="shared" si="2"/>
        <v>76</v>
      </c>
      <c r="O17" s="79"/>
      <c r="P17" s="38">
        <f t="shared" si="3"/>
        <v>122.65825534758144</v>
      </c>
      <c r="Q17" s="49" t="s">
        <v>113</v>
      </c>
    </row>
    <row r="18" spans="1:17" s="6" customFormat="1" ht="15" customHeight="1">
      <c r="A18" s="87">
        <v>3</v>
      </c>
      <c r="B18" s="102" t="s">
        <v>124</v>
      </c>
      <c r="C18" s="47" t="s">
        <v>135</v>
      </c>
      <c r="D18" s="48" t="s">
        <v>19</v>
      </c>
      <c r="E18" s="66">
        <v>52.5</v>
      </c>
      <c r="F18" s="54">
        <v>35</v>
      </c>
      <c r="G18" s="20">
        <v>37</v>
      </c>
      <c r="H18" s="20">
        <v>38</v>
      </c>
      <c r="I18" s="88">
        <f t="shared" si="0"/>
        <v>38</v>
      </c>
      <c r="J18" s="23">
        <v>42</v>
      </c>
      <c r="K18" s="20">
        <v>45</v>
      </c>
      <c r="L18" s="20">
        <v>48</v>
      </c>
      <c r="M18" s="89">
        <f t="shared" si="1"/>
        <v>48</v>
      </c>
      <c r="N18" s="90">
        <f t="shared" si="2"/>
        <v>86</v>
      </c>
      <c r="O18" s="79"/>
      <c r="P18" s="38">
        <f t="shared" si="3"/>
        <v>138.3798861738868</v>
      </c>
      <c r="Q18" s="49" t="s">
        <v>134</v>
      </c>
    </row>
    <row r="19" spans="1:17" s="6" customFormat="1" ht="15" customHeight="1">
      <c r="A19" s="86">
        <v>4</v>
      </c>
      <c r="B19" s="27" t="s">
        <v>49</v>
      </c>
      <c r="C19" s="26" t="s">
        <v>50</v>
      </c>
      <c r="D19" s="50" t="s">
        <v>19</v>
      </c>
      <c r="E19" s="67">
        <v>52.7</v>
      </c>
      <c r="F19" s="54">
        <v>30</v>
      </c>
      <c r="G19" s="20">
        <v>33</v>
      </c>
      <c r="H19" s="20">
        <v>35</v>
      </c>
      <c r="I19" s="88">
        <f t="shared" si="0"/>
        <v>35</v>
      </c>
      <c r="J19" s="23">
        <v>40</v>
      </c>
      <c r="K19" s="20">
        <v>43</v>
      </c>
      <c r="L19" s="20">
        <v>45</v>
      </c>
      <c r="M19" s="89">
        <f t="shared" si="1"/>
        <v>45</v>
      </c>
      <c r="N19" s="90">
        <f t="shared" si="2"/>
        <v>80</v>
      </c>
      <c r="O19" s="79"/>
      <c r="P19" s="38">
        <f t="shared" si="3"/>
        <v>128.34085149749126</v>
      </c>
      <c r="Q19" s="27" t="s">
        <v>38</v>
      </c>
    </row>
    <row r="20" spans="1:17" s="6" customFormat="1" ht="15" customHeight="1">
      <c r="A20" s="86">
        <v>5</v>
      </c>
      <c r="B20" s="27" t="s">
        <v>182</v>
      </c>
      <c r="C20" s="26" t="s">
        <v>80</v>
      </c>
      <c r="D20" s="50" t="s">
        <v>64</v>
      </c>
      <c r="E20" s="67">
        <v>53.3</v>
      </c>
      <c r="F20" s="54">
        <v>45</v>
      </c>
      <c r="G20" s="20" t="s">
        <v>166</v>
      </c>
      <c r="H20" s="20" t="s">
        <v>166</v>
      </c>
      <c r="I20" s="88">
        <f t="shared" si="0"/>
        <v>45</v>
      </c>
      <c r="J20" s="23">
        <v>55</v>
      </c>
      <c r="K20" s="20" t="s">
        <v>166</v>
      </c>
      <c r="L20" s="20" t="s">
        <v>166</v>
      </c>
      <c r="M20" s="89">
        <f t="shared" si="1"/>
        <v>55</v>
      </c>
      <c r="N20" s="90">
        <f t="shared" si="2"/>
        <v>100</v>
      </c>
      <c r="O20" s="79"/>
      <c r="P20" s="38">
        <f t="shared" si="3"/>
        <v>159.01197570933857</v>
      </c>
      <c r="Q20" s="27" t="s">
        <v>65</v>
      </c>
    </row>
    <row r="21" spans="1:17" s="6" customFormat="1" ht="15" customHeight="1">
      <c r="A21" s="86">
        <v>6</v>
      </c>
      <c r="B21" s="32" t="s">
        <v>58</v>
      </c>
      <c r="C21" s="47" t="s">
        <v>116</v>
      </c>
      <c r="D21" s="48" t="s">
        <v>86</v>
      </c>
      <c r="E21" s="66">
        <v>53.1</v>
      </c>
      <c r="F21" s="54">
        <v>35</v>
      </c>
      <c r="G21" s="20">
        <v>38</v>
      </c>
      <c r="H21" s="20" t="s">
        <v>154</v>
      </c>
      <c r="I21" s="88">
        <f t="shared" si="0"/>
        <v>38</v>
      </c>
      <c r="J21" s="23">
        <v>45</v>
      </c>
      <c r="K21" s="20">
        <v>47</v>
      </c>
      <c r="L21" s="20">
        <v>49</v>
      </c>
      <c r="M21" s="89">
        <f t="shared" si="1"/>
        <v>49</v>
      </c>
      <c r="N21" s="90">
        <f t="shared" si="2"/>
        <v>87</v>
      </c>
      <c r="O21" s="79"/>
      <c r="P21" s="38">
        <f t="shared" si="3"/>
        <v>138.74646364690517</v>
      </c>
      <c r="Q21" s="59" t="s">
        <v>69</v>
      </c>
    </row>
    <row r="22" spans="1:17" s="6" customFormat="1" ht="15" customHeight="1">
      <c r="A22" s="86"/>
      <c r="B22" s="32"/>
      <c r="C22" s="47"/>
      <c r="D22" s="48"/>
      <c r="E22" s="66"/>
      <c r="F22" s="54"/>
      <c r="G22" s="20"/>
      <c r="H22" s="20"/>
      <c r="I22" s="88"/>
      <c r="J22" s="23"/>
      <c r="K22" s="20"/>
      <c r="L22" s="20"/>
      <c r="M22" s="89"/>
      <c r="N22" s="90"/>
      <c r="O22" s="79"/>
      <c r="P22" s="38"/>
      <c r="Q22" s="59"/>
    </row>
    <row r="23" spans="1:17" s="6" customFormat="1" ht="15" customHeight="1">
      <c r="A23" s="86"/>
      <c r="B23" s="102" t="s">
        <v>175</v>
      </c>
      <c r="C23" s="47"/>
      <c r="D23" s="48"/>
      <c r="E23" s="66"/>
      <c r="F23" s="54"/>
      <c r="G23" s="20"/>
      <c r="H23" s="20"/>
      <c r="I23" s="88"/>
      <c r="J23" s="23"/>
      <c r="K23" s="20"/>
      <c r="L23" s="20"/>
      <c r="M23" s="89"/>
      <c r="N23" s="90"/>
      <c r="O23" s="79"/>
      <c r="P23" s="38"/>
      <c r="Q23" s="59"/>
    </row>
    <row r="24" spans="1:17" s="6" customFormat="1" ht="15" customHeight="1">
      <c r="A24" s="87">
        <v>1</v>
      </c>
      <c r="B24" s="25" t="s">
        <v>36</v>
      </c>
      <c r="C24" s="21" t="s">
        <v>37</v>
      </c>
      <c r="D24" s="58" t="s">
        <v>19</v>
      </c>
      <c r="E24" s="72">
        <v>56</v>
      </c>
      <c r="F24" s="40">
        <v>14</v>
      </c>
      <c r="G24" s="41" t="s">
        <v>141</v>
      </c>
      <c r="H24" s="41">
        <v>15</v>
      </c>
      <c r="I24" s="88">
        <f aca="true" t="shared" si="4" ref="I24:I29">MAX(F24:H24)</f>
        <v>15</v>
      </c>
      <c r="J24" s="23">
        <v>18</v>
      </c>
      <c r="K24" s="20">
        <v>20</v>
      </c>
      <c r="L24" s="20">
        <v>21</v>
      </c>
      <c r="M24" s="89">
        <f aca="true" t="shared" si="5" ref="M24:M29">MAX(J24:L24)</f>
        <v>21</v>
      </c>
      <c r="N24" s="90">
        <f aca="true" t="shared" si="6" ref="N24:N29">SUM(I24,M24)</f>
        <v>36</v>
      </c>
      <c r="O24" s="79"/>
      <c r="P24" s="38">
        <f aca="true" t="shared" si="7" ref="P24:P29">IF(ISERROR(N24*10^(0.75194503*(LOG10(E24/175.508))^2)),"",N24*10^(0.75194503*(LOG10(E24/175.508))^2))</f>
        <v>55.12825460035063</v>
      </c>
      <c r="Q24" s="27" t="s">
        <v>38</v>
      </c>
    </row>
    <row r="25" spans="1:17" s="6" customFormat="1" ht="15" customHeight="1">
      <c r="A25" s="86">
        <v>2</v>
      </c>
      <c r="B25" s="32" t="s">
        <v>158</v>
      </c>
      <c r="C25" s="26" t="s">
        <v>136</v>
      </c>
      <c r="D25" s="80" t="s">
        <v>19</v>
      </c>
      <c r="E25" s="73">
        <v>57.1</v>
      </c>
      <c r="F25" s="54">
        <v>17</v>
      </c>
      <c r="G25" s="20" t="s">
        <v>159</v>
      </c>
      <c r="H25" s="20">
        <v>20</v>
      </c>
      <c r="I25" s="88">
        <f t="shared" si="4"/>
        <v>20</v>
      </c>
      <c r="J25" s="23">
        <v>22</v>
      </c>
      <c r="K25" s="20">
        <v>25</v>
      </c>
      <c r="L25" s="20" t="s">
        <v>147</v>
      </c>
      <c r="M25" s="89">
        <f t="shared" si="5"/>
        <v>25</v>
      </c>
      <c r="N25" s="90">
        <f t="shared" si="6"/>
        <v>45</v>
      </c>
      <c r="O25" s="79"/>
      <c r="P25" s="38">
        <f t="shared" si="7"/>
        <v>67.9258162272154</v>
      </c>
      <c r="Q25" s="59" t="s">
        <v>68</v>
      </c>
    </row>
    <row r="26" spans="1:17" s="6" customFormat="1" ht="15" customHeight="1">
      <c r="A26" s="86">
        <v>3</v>
      </c>
      <c r="B26" s="32" t="s">
        <v>157</v>
      </c>
      <c r="C26" s="36" t="s">
        <v>45</v>
      </c>
      <c r="D26" s="48" t="s">
        <v>19</v>
      </c>
      <c r="E26" s="67">
        <v>57.2</v>
      </c>
      <c r="F26" s="54">
        <v>32</v>
      </c>
      <c r="G26" s="20">
        <v>35</v>
      </c>
      <c r="H26" s="20">
        <v>37</v>
      </c>
      <c r="I26" s="88">
        <f t="shared" si="4"/>
        <v>37</v>
      </c>
      <c r="J26" s="23">
        <v>42</v>
      </c>
      <c r="K26" s="20">
        <v>45</v>
      </c>
      <c r="L26" s="20">
        <v>47</v>
      </c>
      <c r="M26" s="89">
        <f t="shared" si="5"/>
        <v>47</v>
      </c>
      <c r="N26" s="90">
        <f t="shared" si="6"/>
        <v>84</v>
      </c>
      <c r="O26" s="79"/>
      <c r="P26" s="38">
        <f t="shared" si="7"/>
        <v>126.63237597575161</v>
      </c>
      <c r="Q26" s="27" t="s">
        <v>38</v>
      </c>
    </row>
    <row r="27" spans="1:17" s="6" customFormat="1" ht="15" customHeight="1">
      <c r="A27" s="87">
        <v>4</v>
      </c>
      <c r="B27" s="27" t="s">
        <v>106</v>
      </c>
      <c r="C27" s="26" t="s">
        <v>107</v>
      </c>
      <c r="D27" s="48" t="s">
        <v>115</v>
      </c>
      <c r="E27" s="67">
        <v>57.4</v>
      </c>
      <c r="F27" s="40">
        <v>30</v>
      </c>
      <c r="G27" s="41">
        <v>35</v>
      </c>
      <c r="H27" s="41" t="s">
        <v>152</v>
      </c>
      <c r="I27" s="88">
        <f t="shared" si="4"/>
        <v>35</v>
      </c>
      <c r="J27" s="23">
        <v>40</v>
      </c>
      <c r="K27" s="20">
        <v>45</v>
      </c>
      <c r="L27" s="20" t="s">
        <v>155</v>
      </c>
      <c r="M27" s="89">
        <f t="shared" si="5"/>
        <v>45</v>
      </c>
      <c r="N27" s="90">
        <f t="shared" si="6"/>
        <v>80</v>
      </c>
      <c r="O27" s="79"/>
      <c r="P27" s="38">
        <f t="shared" si="7"/>
        <v>120.29489575669146</v>
      </c>
      <c r="Q27" s="49" t="s">
        <v>113</v>
      </c>
    </row>
    <row r="28" spans="1:17" s="6" customFormat="1" ht="15" customHeight="1">
      <c r="A28" s="86">
        <v>5</v>
      </c>
      <c r="B28" s="32" t="s">
        <v>104</v>
      </c>
      <c r="C28" s="26" t="s">
        <v>105</v>
      </c>
      <c r="D28" s="48" t="s">
        <v>115</v>
      </c>
      <c r="E28" s="64">
        <v>57.6</v>
      </c>
      <c r="F28" s="22">
        <v>35</v>
      </c>
      <c r="G28" s="24">
        <v>40</v>
      </c>
      <c r="H28" s="24">
        <v>42</v>
      </c>
      <c r="I28" s="88">
        <f t="shared" si="4"/>
        <v>42</v>
      </c>
      <c r="J28" s="23">
        <v>40</v>
      </c>
      <c r="K28" s="20">
        <v>45</v>
      </c>
      <c r="L28" s="20">
        <v>50</v>
      </c>
      <c r="M28" s="89">
        <f t="shared" si="5"/>
        <v>50</v>
      </c>
      <c r="N28" s="90">
        <f t="shared" si="6"/>
        <v>92</v>
      </c>
      <c r="O28" s="79"/>
      <c r="P28" s="38">
        <f t="shared" si="7"/>
        <v>137.98887587744653</v>
      </c>
      <c r="Q28" s="59" t="s">
        <v>112</v>
      </c>
    </row>
    <row r="29" spans="1:17" s="6" customFormat="1" ht="15" customHeight="1">
      <c r="A29" s="86">
        <v>6</v>
      </c>
      <c r="B29" s="32" t="s">
        <v>102</v>
      </c>
      <c r="C29" s="47" t="s">
        <v>103</v>
      </c>
      <c r="D29" s="48" t="s">
        <v>115</v>
      </c>
      <c r="E29" s="64">
        <v>58</v>
      </c>
      <c r="F29" s="54">
        <v>35</v>
      </c>
      <c r="G29" s="20">
        <v>38</v>
      </c>
      <c r="H29" s="20">
        <v>40</v>
      </c>
      <c r="I29" s="88">
        <f t="shared" si="4"/>
        <v>40</v>
      </c>
      <c r="J29" s="23">
        <v>49</v>
      </c>
      <c r="K29" s="20">
        <v>52</v>
      </c>
      <c r="L29" s="20">
        <v>55</v>
      </c>
      <c r="M29" s="89">
        <f t="shared" si="5"/>
        <v>55</v>
      </c>
      <c r="N29" s="90">
        <f t="shared" si="6"/>
        <v>95</v>
      </c>
      <c r="O29" s="79"/>
      <c r="P29" s="38">
        <f t="shared" si="7"/>
        <v>141.77496719734373</v>
      </c>
      <c r="Q29" s="49" t="s">
        <v>113</v>
      </c>
    </row>
    <row r="30" spans="1:17" s="6" customFormat="1" ht="15" customHeight="1">
      <c r="A30" s="86"/>
      <c r="B30" s="32"/>
      <c r="C30" s="47"/>
      <c r="D30" s="48"/>
      <c r="E30" s="64"/>
      <c r="F30" s="54"/>
      <c r="G30" s="20"/>
      <c r="H30" s="20"/>
      <c r="I30" s="88"/>
      <c r="J30" s="23"/>
      <c r="K30" s="20"/>
      <c r="L30" s="20"/>
      <c r="M30" s="89"/>
      <c r="N30" s="90"/>
      <c r="O30" s="79"/>
      <c r="P30" s="38"/>
      <c r="Q30" s="49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16:H25 J16:L25">
    <cfRule type="cellIs" priority="9" dxfId="0" operator="greaterThan" stopIfTrue="1">
      <formula>"n"</formula>
    </cfRule>
  </conditionalFormatting>
  <conditionalFormatting sqref="F26:H27 J26:L27 J29:L30 F29:H30">
    <cfRule type="cellIs" priority="8" dxfId="0" operator="greaterThan" stopIfTrue="1">
      <formula>"n"</formula>
    </cfRule>
  </conditionalFormatting>
  <conditionalFormatting sqref="J28:L28 F28:H28">
    <cfRule type="cellIs" priority="2" dxfId="0" operator="greaterThan" stopIfTrue="1">
      <formula>"n"</formula>
    </cfRule>
  </conditionalFormatting>
  <conditionalFormatting sqref="J9:L14 F9:H14">
    <cfRule type="cellIs" priority="1" dxfId="0" operator="greaterThan" stopIfTrue="1">
      <formula>"n"</formula>
    </cfRule>
  </conditionalFormatting>
  <dataValidations count="1">
    <dataValidation type="whole" allowBlank="1" sqref="F16:H30 F12:H1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apas25">
    <tabColor rgb="FF00B0F0"/>
    <pageSetUpPr fitToPage="1"/>
  </sheetPr>
  <dimension ref="A1:R56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157" customWidth="1"/>
    <col min="18" max="18" width="14.00390625" style="6" customWidth="1"/>
  </cols>
  <sheetData>
    <row r="1" spans="1:18" ht="60" customHeight="1">
      <c r="A1" s="286" t="s">
        <v>564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188</v>
      </c>
      <c r="B5" s="291"/>
      <c r="C5" s="291"/>
      <c r="D5" s="16"/>
      <c r="E5" s="76"/>
      <c r="F5" s="291" t="s">
        <v>187</v>
      </c>
      <c r="G5" s="291"/>
      <c r="H5" s="291"/>
      <c r="I5" s="10"/>
      <c r="J5" s="292" t="s">
        <v>518</v>
      </c>
      <c r="K5" s="293"/>
      <c r="L5" s="293"/>
      <c r="M5" s="10"/>
      <c r="N5" s="10"/>
      <c r="O5" s="10"/>
      <c r="P5" s="11" t="s">
        <v>177</v>
      </c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299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0"/>
    </row>
    <row r="9" spans="1:18" ht="15" customHeight="1">
      <c r="A9" s="56">
        <v>1</v>
      </c>
      <c r="B9" s="25" t="s">
        <v>479</v>
      </c>
      <c r="C9" s="26" t="s">
        <v>476</v>
      </c>
      <c r="D9" s="58" t="s">
        <v>420</v>
      </c>
      <c r="E9" s="164">
        <v>64.1</v>
      </c>
      <c r="F9" s="81">
        <v>63</v>
      </c>
      <c r="G9" s="61">
        <v>66</v>
      </c>
      <c r="H9" s="61">
        <v>69</v>
      </c>
      <c r="I9" s="88">
        <f aca="true" t="shared" si="0" ref="I9:I14">MAX(F9:H9)</f>
        <v>69</v>
      </c>
      <c r="J9" s="23">
        <v>81</v>
      </c>
      <c r="K9" s="20">
        <v>86</v>
      </c>
      <c r="L9" s="20">
        <v>89</v>
      </c>
      <c r="M9" s="89">
        <f aca="true" t="shared" si="1" ref="M9:M14">MAX(J9:L9)</f>
        <v>89</v>
      </c>
      <c r="N9" s="90">
        <f aca="true" t="shared" si="2" ref="N9:N14">SUM(I9,M9)</f>
        <v>158</v>
      </c>
      <c r="O9" s="79">
        <v>28</v>
      </c>
      <c r="P9" s="162">
        <f aca="true" t="shared" si="3" ref="P9:P14">IF(ISERROR(N9*10^(0.75194503*(LOG10(E9/175.508))^2)),"",N9*10^(0.75194503*(LOG10(E9/175.508))^2))</f>
        <v>220.06139375460694</v>
      </c>
      <c r="Q9" s="59" t="s">
        <v>436</v>
      </c>
      <c r="R9"/>
    </row>
    <row r="10" spans="1:18" ht="15" customHeight="1">
      <c r="A10" s="56">
        <v>2</v>
      </c>
      <c r="B10" s="27" t="s">
        <v>480</v>
      </c>
      <c r="C10" s="26">
        <v>38266</v>
      </c>
      <c r="D10" s="58" t="s">
        <v>423</v>
      </c>
      <c r="E10" s="70">
        <v>63.55</v>
      </c>
      <c r="F10" s="229">
        <v>57</v>
      </c>
      <c r="G10" s="39" t="s">
        <v>169</v>
      </c>
      <c r="H10" s="39">
        <v>60</v>
      </c>
      <c r="I10" s="88">
        <f t="shared" si="0"/>
        <v>60</v>
      </c>
      <c r="J10" s="23">
        <v>70</v>
      </c>
      <c r="K10" s="20">
        <v>72</v>
      </c>
      <c r="L10" s="20" t="s">
        <v>542</v>
      </c>
      <c r="M10" s="89">
        <f t="shared" si="1"/>
        <v>72</v>
      </c>
      <c r="N10" s="90">
        <f t="shared" si="2"/>
        <v>132</v>
      </c>
      <c r="O10" s="79">
        <v>25</v>
      </c>
      <c r="P10" s="162">
        <f t="shared" si="3"/>
        <v>184.89844538377884</v>
      </c>
      <c r="Q10" s="59" t="s">
        <v>473</v>
      </c>
      <c r="R10"/>
    </row>
    <row r="11" spans="1:18" ht="15" customHeight="1">
      <c r="A11" s="71">
        <v>3</v>
      </c>
      <c r="B11" s="25" t="s">
        <v>324</v>
      </c>
      <c r="C11" s="21" t="s">
        <v>325</v>
      </c>
      <c r="D11" s="58" t="s">
        <v>249</v>
      </c>
      <c r="E11" s="70">
        <v>64.4</v>
      </c>
      <c r="F11" s="23">
        <v>50</v>
      </c>
      <c r="G11" s="20">
        <v>55</v>
      </c>
      <c r="H11" s="20" t="s">
        <v>166</v>
      </c>
      <c r="I11" s="88">
        <f t="shared" si="0"/>
        <v>55</v>
      </c>
      <c r="J11" s="23">
        <v>60</v>
      </c>
      <c r="K11" s="20">
        <v>64</v>
      </c>
      <c r="L11" s="20" t="s">
        <v>485</v>
      </c>
      <c r="M11" s="89">
        <f t="shared" si="1"/>
        <v>64</v>
      </c>
      <c r="N11" s="90">
        <f t="shared" si="2"/>
        <v>119</v>
      </c>
      <c r="O11" s="79">
        <v>23</v>
      </c>
      <c r="P11" s="162">
        <f t="shared" si="3"/>
        <v>165.235284432194</v>
      </c>
      <c r="Q11" s="59" t="s">
        <v>254</v>
      </c>
      <c r="R11"/>
    </row>
    <row r="12" spans="1:18" ht="15" customHeight="1">
      <c r="A12" s="56">
        <v>4</v>
      </c>
      <c r="B12" s="25" t="s">
        <v>242</v>
      </c>
      <c r="C12" s="26" t="s">
        <v>77</v>
      </c>
      <c r="D12" s="58" t="s">
        <v>64</v>
      </c>
      <c r="E12" s="164">
        <v>62.65</v>
      </c>
      <c r="F12" s="23">
        <v>45</v>
      </c>
      <c r="G12" s="20">
        <v>48</v>
      </c>
      <c r="H12" s="20" t="s">
        <v>155</v>
      </c>
      <c r="I12" s="88">
        <f t="shared" si="0"/>
        <v>48</v>
      </c>
      <c r="J12" s="23">
        <v>60</v>
      </c>
      <c r="K12" s="20">
        <v>65</v>
      </c>
      <c r="L12" s="20" t="s">
        <v>166</v>
      </c>
      <c r="M12" s="89">
        <f t="shared" si="1"/>
        <v>65</v>
      </c>
      <c r="N12" s="90">
        <f t="shared" si="2"/>
        <v>113</v>
      </c>
      <c r="O12" s="79">
        <v>22</v>
      </c>
      <c r="P12" s="162">
        <f t="shared" si="3"/>
        <v>159.79993184219717</v>
      </c>
      <c r="Q12" s="59" t="s">
        <v>65</v>
      </c>
      <c r="R12"/>
    </row>
    <row r="13" spans="1:17" ht="15" customHeight="1">
      <c r="A13" s="56">
        <v>5</v>
      </c>
      <c r="B13" s="25" t="s">
        <v>326</v>
      </c>
      <c r="C13" s="165" t="s">
        <v>301</v>
      </c>
      <c r="D13" s="163" t="s">
        <v>249</v>
      </c>
      <c r="E13" s="164">
        <v>63.4</v>
      </c>
      <c r="F13" s="84">
        <v>40</v>
      </c>
      <c r="G13" s="20" t="s">
        <v>149</v>
      </c>
      <c r="H13" s="20" t="s">
        <v>166</v>
      </c>
      <c r="I13" s="88">
        <f t="shared" si="0"/>
        <v>40</v>
      </c>
      <c r="J13" s="23">
        <v>48</v>
      </c>
      <c r="K13" s="20">
        <v>51</v>
      </c>
      <c r="L13" s="20" t="s">
        <v>390</v>
      </c>
      <c r="M13" s="89">
        <f t="shared" si="1"/>
        <v>51</v>
      </c>
      <c r="N13" s="90">
        <f t="shared" si="2"/>
        <v>91</v>
      </c>
      <c r="O13" s="79">
        <v>21</v>
      </c>
      <c r="P13" s="162">
        <f t="shared" si="3"/>
        <v>127.66811578223673</v>
      </c>
      <c r="Q13" s="59" t="s">
        <v>272</v>
      </c>
    </row>
    <row r="14" spans="1:17" ht="15" customHeight="1">
      <c r="A14" s="201">
        <v>6</v>
      </c>
      <c r="B14" s="179" t="s">
        <v>240</v>
      </c>
      <c r="C14" s="202" t="s">
        <v>30</v>
      </c>
      <c r="D14" s="199" t="s">
        <v>19</v>
      </c>
      <c r="E14" s="251">
        <v>67</v>
      </c>
      <c r="F14" s="205">
        <v>47</v>
      </c>
      <c r="G14" s="198" t="s">
        <v>155</v>
      </c>
      <c r="H14" s="198" t="s">
        <v>155</v>
      </c>
      <c r="I14" s="173">
        <f t="shared" si="0"/>
        <v>47</v>
      </c>
      <c r="J14" s="171">
        <v>57</v>
      </c>
      <c r="K14" s="172" t="s">
        <v>164</v>
      </c>
      <c r="L14" s="172">
        <v>62</v>
      </c>
      <c r="M14" s="174">
        <f t="shared" si="1"/>
        <v>62</v>
      </c>
      <c r="N14" s="175">
        <f t="shared" si="2"/>
        <v>109</v>
      </c>
      <c r="O14" s="176">
        <v>20</v>
      </c>
      <c r="P14" s="177">
        <f t="shared" si="3"/>
        <v>147.5533267034564</v>
      </c>
      <c r="Q14" s="178" t="s">
        <v>68</v>
      </c>
    </row>
    <row r="15" spans="1:17" ht="15" customHeight="1">
      <c r="A15" s="86">
        <v>7</v>
      </c>
      <c r="B15" s="32" t="s">
        <v>388</v>
      </c>
      <c r="C15" s="47" t="s">
        <v>386</v>
      </c>
      <c r="D15" s="48" t="s">
        <v>341</v>
      </c>
      <c r="E15" s="64">
        <v>64.8</v>
      </c>
      <c r="F15" s="54">
        <v>40</v>
      </c>
      <c r="G15" s="20" t="s">
        <v>163</v>
      </c>
      <c r="H15" s="20">
        <v>43</v>
      </c>
      <c r="I15" s="88">
        <f aca="true" t="shared" si="4" ref="I15:I21">MAX(F15:H15)</f>
        <v>43</v>
      </c>
      <c r="J15" s="23">
        <v>50</v>
      </c>
      <c r="K15" s="20">
        <v>53</v>
      </c>
      <c r="L15" s="20">
        <v>55</v>
      </c>
      <c r="M15" s="89">
        <f aca="true" t="shared" si="5" ref="M15:M21">MAX(J15:L15)</f>
        <v>55</v>
      </c>
      <c r="N15" s="90">
        <f aca="true" t="shared" si="6" ref="N15:N21">SUM(I15,M15)</f>
        <v>98</v>
      </c>
      <c r="O15" s="79">
        <v>19</v>
      </c>
      <c r="P15" s="38">
        <f aca="true" t="shared" si="7" ref="P15:P21">IF(ISERROR(N15*10^(0.75194503*(LOG10(E15/175.508))^2)),"",N15*10^(0.75194503*(LOG10(E15/175.508))^2))</f>
        <v>135.52720085248762</v>
      </c>
      <c r="Q15" s="159" t="s">
        <v>347</v>
      </c>
    </row>
    <row r="16" spans="1:17" ht="15" customHeight="1">
      <c r="A16" s="86">
        <v>8</v>
      </c>
      <c r="B16" s="27" t="s">
        <v>241</v>
      </c>
      <c r="C16" s="26" t="s">
        <v>81</v>
      </c>
      <c r="D16" s="50" t="s">
        <v>64</v>
      </c>
      <c r="E16" s="73">
        <v>65.6</v>
      </c>
      <c r="F16" s="54">
        <v>40</v>
      </c>
      <c r="G16" s="20" t="s">
        <v>166</v>
      </c>
      <c r="H16" s="20" t="s">
        <v>166</v>
      </c>
      <c r="I16" s="88">
        <f t="shared" si="4"/>
        <v>40</v>
      </c>
      <c r="J16" s="23">
        <v>55</v>
      </c>
      <c r="K16" s="20" t="s">
        <v>166</v>
      </c>
      <c r="L16" s="20" t="s">
        <v>166</v>
      </c>
      <c r="M16" s="89">
        <f t="shared" si="5"/>
        <v>55</v>
      </c>
      <c r="N16" s="90">
        <f t="shared" si="6"/>
        <v>95</v>
      </c>
      <c r="O16" s="79">
        <v>18</v>
      </c>
      <c r="P16" s="38">
        <f t="shared" si="7"/>
        <v>130.33994282438914</v>
      </c>
      <c r="Q16" s="158" t="s">
        <v>65</v>
      </c>
    </row>
    <row r="17" spans="1:17" ht="15" customHeight="1">
      <c r="A17" s="87">
        <v>9</v>
      </c>
      <c r="B17" s="27" t="s">
        <v>389</v>
      </c>
      <c r="C17" s="26" t="s">
        <v>387</v>
      </c>
      <c r="D17" s="48" t="s">
        <v>341</v>
      </c>
      <c r="E17" s="73">
        <v>66</v>
      </c>
      <c r="F17" s="68">
        <v>35</v>
      </c>
      <c r="G17" s="39">
        <v>40</v>
      </c>
      <c r="H17" s="39">
        <v>43</v>
      </c>
      <c r="I17" s="88">
        <f t="shared" si="4"/>
        <v>43</v>
      </c>
      <c r="J17" s="23">
        <v>50</v>
      </c>
      <c r="K17" s="20" t="s">
        <v>390</v>
      </c>
      <c r="L17" s="20" t="s">
        <v>390</v>
      </c>
      <c r="M17" s="89">
        <f t="shared" si="5"/>
        <v>50</v>
      </c>
      <c r="N17" s="90">
        <f t="shared" si="6"/>
        <v>93</v>
      </c>
      <c r="O17" s="79">
        <v>17</v>
      </c>
      <c r="P17" s="38">
        <f t="shared" si="7"/>
        <v>127.09989241161524</v>
      </c>
      <c r="Q17" s="59" t="s">
        <v>347</v>
      </c>
    </row>
    <row r="18" spans="1:17" ht="15" customHeight="1">
      <c r="A18" s="86">
        <v>10</v>
      </c>
      <c r="B18" s="29" t="s">
        <v>328</v>
      </c>
      <c r="C18" s="55">
        <v>38680</v>
      </c>
      <c r="D18" s="31" t="s">
        <v>249</v>
      </c>
      <c r="E18" s="66">
        <v>65.5</v>
      </c>
      <c r="F18" s="43">
        <v>30</v>
      </c>
      <c r="G18" s="42" t="s">
        <v>148</v>
      </c>
      <c r="H18" s="42">
        <v>35</v>
      </c>
      <c r="I18" s="88">
        <f t="shared" si="4"/>
        <v>35</v>
      </c>
      <c r="J18" s="23">
        <v>40</v>
      </c>
      <c r="K18" s="20">
        <v>45</v>
      </c>
      <c r="L18" s="20">
        <v>50</v>
      </c>
      <c r="M18" s="89">
        <f t="shared" si="5"/>
        <v>50</v>
      </c>
      <c r="N18" s="90">
        <f t="shared" si="6"/>
        <v>85</v>
      </c>
      <c r="O18" s="79">
        <v>16</v>
      </c>
      <c r="P18" s="38">
        <f t="shared" si="7"/>
        <v>116.73444565709197</v>
      </c>
      <c r="Q18" s="159" t="s">
        <v>254</v>
      </c>
    </row>
    <row r="19" spans="1:17" ht="15" customHeight="1">
      <c r="A19" s="86">
        <v>11</v>
      </c>
      <c r="B19" s="30" t="s">
        <v>327</v>
      </c>
      <c r="C19" s="93">
        <v>38427</v>
      </c>
      <c r="D19" s="31" t="s">
        <v>249</v>
      </c>
      <c r="E19" s="67">
        <v>63.2</v>
      </c>
      <c r="F19" s="68">
        <v>25</v>
      </c>
      <c r="G19" s="39">
        <v>30</v>
      </c>
      <c r="H19" s="39" t="s">
        <v>148</v>
      </c>
      <c r="I19" s="88">
        <f t="shared" si="4"/>
        <v>30</v>
      </c>
      <c r="J19" s="23">
        <v>30</v>
      </c>
      <c r="K19" s="20">
        <v>35</v>
      </c>
      <c r="L19" s="20">
        <v>40</v>
      </c>
      <c r="M19" s="89">
        <f t="shared" si="5"/>
        <v>40</v>
      </c>
      <c r="N19" s="90">
        <f t="shared" si="6"/>
        <v>70</v>
      </c>
      <c r="O19" s="79">
        <v>15</v>
      </c>
      <c r="P19" s="38">
        <f t="shared" si="7"/>
        <v>98.41313240590908</v>
      </c>
      <c r="Q19" s="59" t="s">
        <v>254</v>
      </c>
    </row>
    <row r="20" spans="1:17" ht="15" customHeight="1">
      <c r="A20" s="87">
        <v>12</v>
      </c>
      <c r="B20" s="34" t="s">
        <v>478</v>
      </c>
      <c r="C20" s="37">
        <v>38566</v>
      </c>
      <c r="D20" s="48" t="s">
        <v>424</v>
      </c>
      <c r="E20" s="85">
        <v>63.5</v>
      </c>
      <c r="F20" s="68">
        <v>22</v>
      </c>
      <c r="G20" s="39">
        <v>25</v>
      </c>
      <c r="H20" s="100">
        <v>27</v>
      </c>
      <c r="I20" s="88">
        <f t="shared" si="4"/>
        <v>27</v>
      </c>
      <c r="J20" s="23">
        <v>32</v>
      </c>
      <c r="K20" s="20">
        <v>35</v>
      </c>
      <c r="L20" s="20" t="s">
        <v>152</v>
      </c>
      <c r="M20" s="89">
        <f t="shared" si="5"/>
        <v>35</v>
      </c>
      <c r="N20" s="90">
        <f t="shared" si="6"/>
        <v>62</v>
      </c>
      <c r="O20" s="79">
        <v>14</v>
      </c>
      <c r="P20" s="38">
        <f t="shared" si="7"/>
        <v>86.89162229772442</v>
      </c>
      <c r="Q20" s="159" t="s">
        <v>438</v>
      </c>
    </row>
    <row r="21" spans="1:17" ht="15" customHeight="1">
      <c r="A21" s="86">
        <v>13</v>
      </c>
      <c r="B21" s="32" t="s">
        <v>481</v>
      </c>
      <c r="C21" s="47" t="s">
        <v>477</v>
      </c>
      <c r="D21" s="48" t="s">
        <v>420</v>
      </c>
      <c r="E21" s="66">
        <v>65</v>
      </c>
      <c r="F21" s="62">
        <v>20</v>
      </c>
      <c r="G21" s="61">
        <v>25</v>
      </c>
      <c r="H21" s="61" t="s">
        <v>147</v>
      </c>
      <c r="I21" s="88">
        <f t="shared" si="4"/>
        <v>25</v>
      </c>
      <c r="J21" s="23">
        <v>30</v>
      </c>
      <c r="K21" s="20">
        <v>35</v>
      </c>
      <c r="L21" s="20" t="s">
        <v>152</v>
      </c>
      <c r="M21" s="89">
        <f t="shared" si="5"/>
        <v>35</v>
      </c>
      <c r="N21" s="90">
        <f t="shared" si="6"/>
        <v>60</v>
      </c>
      <c r="O21" s="79">
        <v>13</v>
      </c>
      <c r="P21" s="38">
        <f t="shared" si="7"/>
        <v>82.80985739290796</v>
      </c>
      <c r="Q21" s="59" t="s">
        <v>436</v>
      </c>
    </row>
    <row r="22" spans="1:17" ht="15" customHeight="1" hidden="1">
      <c r="A22" s="86">
        <v>14</v>
      </c>
      <c r="B22" s="29"/>
      <c r="C22" s="28"/>
      <c r="D22" s="31"/>
      <c r="E22" s="66"/>
      <c r="F22" s="62"/>
      <c r="G22" s="61"/>
      <c r="H22" s="61"/>
      <c r="I22" s="88">
        <f aca="true" t="shared" si="8" ref="I22:I54">MAX(F22:H22)</f>
        <v>0</v>
      </c>
      <c r="J22" s="23"/>
      <c r="K22" s="20"/>
      <c r="L22" s="20"/>
      <c r="M22" s="89">
        <f aca="true" t="shared" si="9" ref="M22:M54">MAX(J22:L22)</f>
        <v>0</v>
      </c>
      <c r="N22" s="90">
        <f aca="true" t="shared" si="10" ref="N22:N54">SUM(I22,M22)</f>
        <v>0</v>
      </c>
      <c r="O22" s="79"/>
      <c r="P22" s="38">
        <f aca="true" t="shared" si="11" ref="P22:P54">IF(ISERROR(N22*10^(0.75194503*(LOG10(E22/175.508))^2)),"",N22*10^(0.75194503*(LOG10(E22/175.508))^2))</f>
      </c>
      <c r="Q22" s="59"/>
    </row>
    <row r="23" spans="1:17" ht="15" customHeight="1" hidden="1">
      <c r="A23" s="87">
        <v>15</v>
      </c>
      <c r="B23" s="91"/>
      <c r="C23" s="93"/>
      <c r="D23" s="31"/>
      <c r="E23" s="85"/>
      <c r="F23" s="68"/>
      <c r="G23" s="39"/>
      <c r="H23" s="100"/>
      <c r="I23" s="88">
        <f t="shared" si="8"/>
        <v>0</v>
      </c>
      <c r="J23" s="23"/>
      <c r="K23" s="20"/>
      <c r="L23" s="20"/>
      <c r="M23" s="89">
        <f t="shared" si="9"/>
        <v>0</v>
      </c>
      <c r="N23" s="90">
        <f t="shared" si="10"/>
        <v>0</v>
      </c>
      <c r="O23" s="79"/>
      <c r="P23" s="38">
        <f t="shared" si="11"/>
      </c>
      <c r="Q23" s="159"/>
    </row>
    <row r="24" spans="1:17" ht="15" customHeight="1" hidden="1">
      <c r="A24" s="86">
        <v>16</v>
      </c>
      <c r="B24" s="92"/>
      <c r="C24" s="94"/>
      <c r="D24" s="97"/>
      <c r="E24" s="67"/>
      <c r="F24" s="62"/>
      <c r="G24" s="61"/>
      <c r="H24" s="61"/>
      <c r="I24" s="88">
        <f t="shared" si="8"/>
        <v>0</v>
      </c>
      <c r="J24" s="23"/>
      <c r="K24" s="20"/>
      <c r="L24" s="20"/>
      <c r="M24" s="89">
        <f t="shared" si="9"/>
        <v>0</v>
      </c>
      <c r="N24" s="90">
        <f t="shared" si="10"/>
        <v>0</v>
      </c>
      <c r="O24" s="79"/>
      <c r="P24" s="38">
        <f t="shared" si="11"/>
      </c>
      <c r="Q24" s="59"/>
    </row>
    <row r="25" spans="1:17" ht="15" customHeight="1" hidden="1">
      <c r="A25" s="86">
        <v>17</v>
      </c>
      <c r="B25" s="29"/>
      <c r="C25" s="95"/>
      <c r="D25" s="31"/>
      <c r="E25" s="66"/>
      <c r="F25" s="54"/>
      <c r="G25" s="20"/>
      <c r="H25" s="20"/>
      <c r="I25" s="88">
        <f t="shared" si="8"/>
        <v>0</v>
      </c>
      <c r="J25" s="23"/>
      <c r="K25" s="20"/>
      <c r="L25" s="20"/>
      <c r="M25" s="89">
        <f t="shared" si="9"/>
        <v>0</v>
      </c>
      <c r="N25" s="90">
        <f t="shared" si="10"/>
        <v>0</v>
      </c>
      <c r="O25" s="79"/>
      <c r="P25" s="38">
        <f t="shared" si="11"/>
      </c>
      <c r="Q25" s="159"/>
    </row>
    <row r="26" spans="1:18" ht="15" customHeight="1" hidden="1">
      <c r="A26" s="87">
        <v>18</v>
      </c>
      <c r="B26" s="32"/>
      <c r="C26" s="26"/>
      <c r="D26" s="48"/>
      <c r="E26" s="66"/>
      <c r="F26" s="22"/>
      <c r="G26" s="24"/>
      <c r="H26" s="24"/>
      <c r="I26" s="88">
        <f t="shared" si="8"/>
        <v>0</v>
      </c>
      <c r="J26" s="23"/>
      <c r="K26" s="20"/>
      <c r="L26" s="20"/>
      <c r="M26" s="89">
        <f t="shared" si="9"/>
        <v>0</v>
      </c>
      <c r="N26" s="90">
        <f t="shared" si="10"/>
        <v>0</v>
      </c>
      <c r="O26" s="79"/>
      <c r="P26" s="38">
        <f t="shared" si="11"/>
      </c>
      <c r="Q26" s="159"/>
      <c r="R26" s="75"/>
    </row>
    <row r="27" spans="1:18" ht="15" customHeight="1" hidden="1">
      <c r="A27" s="86">
        <v>19</v>
      </c>
      <c r="B27" s="27"/>
      <c r="C27" s="26"/>
      <c r="D27" s="50"/>
      <c r="E27" s="67"/>
      <c r="F27" s="54"/>
      <c r="G27" s="20"/>
      <c r="H27" s="20"/>
      <c r="I27" s="88">
        <f t="shared" si="8"/>
        <v>0</v>
      </c>
      <c r="J27" s="23"/>
      <c r="K27" s="20"/>
      <c r="L27" s="20"/>
      <c r="M27" s="89">
        <f t="shared" si="9"/>
        <v>0</v>
      </c>
      <c r="N27" s="90">
        <f t="shared" si="10"/>
        <v>0</v>
      </c>
      <c r="O27" s="79"/>
      <c r="P27" s="38">
        <f t="shared" si="11"/>
      </c>
      <c r="Q27" s="158"/>
      <c r="R27" s="75"/>
    </row>
    <row r="28" spans="1:18" ht="15" customHeight="1" hidden="1">
      <c r="A28" s="86">
        <v>20</v>
      </c>
      <c r="B28" s="32"/>
      <c r="C28" s="47"/>
      <c r="D28" s="48"/>
      <c r="E28" s="66"/>
      <c r="F28" s="54"/>
      <c r="G28" s="20"/>
      <c r="H28" s="20"/>
      <c r="I28" s="88">
        <f t="shared" si="8"/>
        <v>0</v>
      </c>
      <c r="J28" s="23"/>
      <c r="K28" s="20"/>
      <c r="L28" s="20"/>
      <c r="M28" s="89">
        <f t="shared" si="9"/>
        <v>0</v>
      </c>
      <c r="N28" s="90">
        <f t="shared" si="10"/>
        <v>0</v>
      </c>
      <c r="O28" s="79"/>
      <c r="P28" s="38">
        <f t="shared" si="11"/>
      </c>
      <c r="Q28" s="159"/>
      <c r="R28" s="75"/>
    </row>
    <row r="29" spans="1:17" ht="15" customHeight="1" hidden="1">
      <c r="A29" s="87">
        <v>21</v>
      </c>
      <c r="B29" s="32"/>
      <c r="C29" s="47"/>
      <c r="D29" s="48"/>
      <c r="E29" s="66"/>
      <c r="F29" s="54"/>
      <c r="G29" s="20"/>
      <c r="H29" s="20"/>
      <c r="I29" s="88">
        <f t="shared" si="8"/>
        <v>0</v>
      </c>
      <c r="J29" s="23"/>
      <c r="K29" s="20"/>
      <c r="L29" s="20"/>
      <c r="M29" s="89">
        <f t="shared" si="9"/>
        <v>0</v>
      </c>
      <c r="N29" s="90">
        <f t="shared" si="10"/>
        <v>0</v>
      </c>
      <c r="O29" s="79"/>
      <c r="P29" s="38">
        <f t="shared" si="11"/>
      </c>
      <c r="Q29" s="59"/>
    </row>
    <row r="30" spans="1:17" ht="15" customHeight="1" hidden="1">
      <c r="A30" s="86">
        <v>22</v>
      </c>
      <c r="B30" s="27"/>
      <c r="C30" s="26"/>
      <c r="D30" s="48"/>
      <c r="E30" s="67"/>
      <c r="F30" s="40"/>
      <c r="G30" s="41"/>
      <c r="H30" s="41"/>
      <c r="I30" s="88">
        <f t="shared" si="8"/>
        <v>0</v>
      </c>
      <c r="J30" s="23"/>
      <c r="K30" s="20"/>
      <c r="L30" s="20"/>
      <c r="M30" s="89">
        <f t="shared" si="9"/>
        <v>0</v>
      </c>
      <c r="N30" s="90">
        <f t="shared" si="10"/>
        <v>0</v>
      </c>
      <c r="O30" s="79"/>
      <c r="P30" s="38">
        <f t="shared" si="11"/>
      </c>
      <c r="Q30" s="159"/>
    </row>
    <row r="31" spans="1:17" ht="15" customHeight="1" hidden="1">
      <c r="A31" s="86">
        <v>23</v>
      </c>
      <c r="B31" s="34"/>
      <c r="C31" s="37"/>
      <c r="D31" s="48"/>
      <c r="E31" s="85"/>
      <c r="F31" s="40"/>
      <c r="G31" s="41"/>
      <c r="H31" s="44"/>
      <c r="I31" s="88">
        <f t="shared" si="8"/>
        <v>0</v>
      </c>
      <c r="J31" s="23"/>
      <c r="K31" s="20"/>
      <c r="L31" s="20"/>
      <c r="M31" s="89">
        <f t="shared" si="9"/>
        <v>0</v>
      </c>
      <c r="N31" s="90">
        <f t="shared" si="10"/>
        <v>0</v>
      </c>
      <c r="O31" s="79"/>
      <c r="P31" s="38">
        <f t="shared" si="11"/>
      </c>
      <c r="Q31" s="159"/>
    </row>
    <row r="32" spans="1:17" ht="15" customHeight="1" hidden="1">
      <c r="A32" s="87">
        <v>24</v>
      </c>
      <c r="B32" s="25"/>
      <c r="C32" s="21"/>
      <c r="D32" s="58"/>
      <c r="E32" s="72"/>
      <c r="F32" s="40"/>
      <c r="G32" s="41"/>
      <c r="H32" s="41"/>
      <c r="I32" s="88">
        <f t="shared" si="8"/>
        <v>0</v>
      </c>
      <c r="J32" s="23"/>
      <c r="K32" s="20"/>
      <c r="L32" s="20"/>
      <c r="M32" s="89">
        <f t="shared" si="9"/>
        <v>0</v>
      </c>
      <c r="N32" s="90">
        <f t="shared" si="10"/>
        <v>0</v>
      </c>
      <c r="O32" s="79"/>
      <c r="P32" s="38">
        <f t="shared" si="11"/>
      </c>
      <c r="Q32" s="158"/>
    </row>
    <row r="33" spans="1:17" ht="15" customHeight="1" hidden="1">
      <c r="A33" s="86">
        <v>25</v>
      </c>
      <c r="B33" s="32"/>
      <c r="C33" s="36"/>
      <c r="D33" s="48"/>
      <c r="E33" s="73"/>
      <c r="F33" s="54"/>
      <c r="G33" s="20"/>
      <c r="H33" s="20"/>
      <c r="I33" s="88">
        <f t="shared" si="8"/>
        <v>0</v>
      </c>
      <c r="J33" s="23"/>
      <c r="K33" s="20"/>
      <c r="L33" s="20"/>
      <c r="M33" s="89">
        <f t="shared" si="9"/>
        <v>0</v>
      </c>
      <c r="N33" s="90">
        <f t="shared" si="10"/>
        <v>0</v>
      </c>
      <c r="O33" s="79"/>
      <c r="P33" s="38">
        <f t="shared" si="11"/>
      </c>
      <c r="Q33" s="158"/>
    </row>
    <row r="34" spans="1:17" ht="15" customHeight="1" hidden="1">
      <c r="A34" s="86">
        <v>26</v>
      </c>
      <c r="B34" s="32"/>
      <c r="C34" s="47"/>
      <c r="D34" s="48"/>
      <c r="E34" s="66"/>
      <c r="F34" s="54"/>
      <c r="G34" s="20"/>
      <c r="H34" s="20"/>
      <c r="I34" s="88">
        <f t="shared" si="8"/>
        <v>0</v>
      </c>
      <c r="J34" s="23"/>
      <c r="K34" s="20"/>
      <c r="L34" s="20"/>
      <c r="M34" s="89">
        <f t="shared" si="9"/>
        <v>0</v>
      </c>
      <c r="N34" s="90">
        <f t="shared" si="10"/>
        <v>0</v>
      </c>
      <c r="O34" s="79"/>
      <c r="P34" s="38">
        <f t="shared" si="11"/>
      </c>
      <c r="Q34" s="159"/>
    </row>
    <row r="35" spans="1:17" ht="15" customHeight="1" hidden="1">
      <c r="A35" s="87">
        <v>27</v>
      </c>
      <c r="B35" s="32"/>
      <c r="C35" s="26"/>
      <c r="D35" s="48"/>
      <c r="E35" s="66"/>
      <c r="F35" s="22"/>
      <c r="G35" s="24"/>
      <c r="H35" s="24"/>
      <c r="I35" s="88">
        <f t="shared" si="8"/>
        <v>0</v>
      </c>
      <c r="J35" s="23"/>
      <c r="K35" s="20"/>
      <c r="L35" s="20"/>
      <c r="M35" s="89">
        <f t="shared" si="9"/>
        <v>0</v>
      </c>
      <c r="N35" s="90">
        <f t="shared" si="10"/>
        <v>0</v>
      </c>
      <c r="O35" s="79"/>
      <c r="P35" s="38">
        <f t="shared" si="11"/>
      </c>
      <c r="Q35" s="59"/>
    </row>
    <row r="36" spans="1:17" ht="15" customHeight="1" hidden="1">
      <c r="A36" s="86">
        <v>28</v>
      </c>
      <c r="B36" s="32"/>
      <c r="C36" s="26"/>
      <c r="D36" s="80"/>
      <c r="E36" s="73"/>
      <c r="F36" s="54"/>
      <c r="G36" s="20"/>
      <c r="H36" s="20"/>
      <c r="I36" s="88">
        <f t="shared" si="8"/>
        <v>0</v>
      </c>
      <c r="J36" s="23"/>
      <c r="K36" s="20"/>
      <c r="L36" s="20"/>
      <c r="M36" s="89">
        <f t="shared" si="9"/>
        <v>0</v>
      </c>
      <c r="N36" s="90">
        <f t="shared" si="10"/>
        <v>0</v>
      </c>
      <c r="O36" s="79"/>
      <c r="P36" s="38">
        <f t="shared" si="11"/>
      </c>
      <c r="Q36" s="59"/>
    </row>
    <row r="37" spans="1:17" ht="15" customHeight="1" hidden="1">
      <c r="A37" s="86">
        <v>29</v>
      </c>
      <c r="B37" s="35"/>
      <c r="C37" s="46"/>
      <c r="D37" s="80"/>
      <c r="E37" s="73"/>
      <c r="F37" s="54"/>
      <c r="G37" s="20"/>
      <c r="H37" s="20"/>
      <c r="I37" s="88">
        <f t="shared" si="8"/>
        <v>0</v>
      </c>
      <c r="J37" s="23"/>
      <c r="K37" s="20"/>
      <c r="L37" s="20"/>
      <c r="M37" s="89">
        <f t="shared" si="9"/>
        <v>0</v>
      </c>
      <c r="N37" s="90">
        <f t="shared" si="10"/>
        <v>0</v>
      </c>
      <c r="O37" s="79"/>
      <c r="P37" s="38">
        <f t="shared" si="11"/>
      </c>
      <c r="Q37" s="59"/>
    </row>
    <row r="38" spans="1:17" ht="15" customHeight="1" hidden="1">
      <c r="A38" s="87">
        <v>30</v>
      </c>
      <c r="B38" s="27"/>
      <c r="C38" s="26"/>
      <c r="D38" s="48"/>
      <c r="E38" s="67"/>
      <c r="F38" s="40"/>
      <c r="G38" s="41"/>
      <c r="H38" s="41"/>
      <c r="I38" s="88">
        <f t="shared" si="8"/>
        <v>0</v>
      </c>
      <c r="J38" s="23"/>
      <c r="K38" s="20"/>
      <c r="L38" s="20"/>
      <c r="M38" s="89">
        <f t="shared" si="9"/>
        <v>0</v>
      </c>
      <c r="N38" s="90">
        <f t="shared" si="10"/>
        <v>0</v>
      </c>
      <c r="O38" s="79"/>
      <c r="P38" s="38">
        <f t="shared" si="11"/>
      </c>
      <c r="Q38" s="59"/>
    </row>
    <row r="39" spans="1:17" ht="15" customHeight="1" hidden="1">
      <c r="A39" s="86">
        <v>31</v>
      </c>
      <c r="B39" s="34"/>
      <c r="C39" s="37"/>
      <c r="D39" s="48"/>
      <c r="E39" s="85"/>
      <c r="F39" s="40"/>
      <c r="G39" s="41"/>
      <c r="H39" s="44"/>
      <c r="I39" s="88">
        <f t="shared" si="8"/>
        <v>0</v>
      </c>
      <c r="J39" s="23"/>
      <c r="K39" s="20"/>
      <c r="L39" s="20"/>
      <c r="M39" s="89">
        <f t="shared" si="9"/>
        <v>0</v>
      </c>
      <c r="N39" s="90">
        <f t="shared" si="10"/>
        <v>0</v>
      </c>
      <c r="O39" s="79"/>
      <c r="P39" s="38">
        <f t="shared" si="11"/>
      </c>
      <c r="Q39" s="159"/>
    </row>
    <row r="40" spans="1:17" ht="15" customHeight="1" hidden="1">
      <c r="A40" s="86">
        <v>32</v>
      </c>
      <c r="B40" s="27"/>
      <c r="C40" s="26"/>
      <c r="D40" s="48"/>
      <c r="E40" s="73"/>
      <c r="F40" s="40"/>
      <c r="G40" s="41"/>
      <c r="H40" s="41"/>
      <c r="I40" s="88">
        <f t="shared" si="8"/>
        <v>0</v>
      </c>
      <c r="J40" s="23"/>
      <c r="K40" s="20"/>
      <c r="L40" s="20"/>
      <c r="M40" s="89">
        <f t="shared" si="9"/>
        <v>0</v>
      </c>
      <c r="N40" s="90">
        <f t="shared" si="10"/>
        <v>0</v>
      </c>
      <c r="O40" s="79"/>
      <c r="P40" s="38">
        <f t="shared" si="11"/>
      </c>
      <c r="Q40" s="159"/>
    </row>
    <row r="41" spans="1:17" ht="15" customHeight="1" hidden="1">
      <c r="A41" s="87">
        <v>33</v>
      </c>
      <c r="B41" s="34"/>
      <c r="C41" s="37"/>
      <c r="D41" s="48"/>
      <c r="E41" s="85"/>
      <c r="F41" s="40"/>
      <c r="G41" s="41"/>
      <c r="H41" s="44"/>
      <c r="I41" s="88">
        <f t="shared" si="8"/>
        <v>0</v>
      </c>
      <c r="J41" s="23"/>
      <c r="K41" s="20"/>
      <c r="L41" s="20"/>
      <c r="M41" s="89">
        <f t="shared" si="9"/>
        <v>0</v>
      </c>
      <c r="N41" s="90">
        <f t="shared" si="10"/>
        <v>0</v>
      </c>
      <c r="O41" s="79"/>
      <c r="P41" s="38">
        <f t="shared" si="11"/>
      </c>
      <c r="Q41" s="160"/>
    </row>
    <row r="42" spans="1:17" ht="15" customHeight="1" hidden="1">
      <c r="A42" s="86">
        <v>34</v>
      </c>
      <c r="B42" s="102"/>
      <c r="C42" s="26"/>
      <c r="D42" s="48"/>
      <c r="E42" s="66"/>
      <c r="F42" s="22"/>
      <c r="G42" s="24"/>
      <c r="H42" s="24"/>
      <c r="I42" s="88">
        <f t="shared" si="8"/>
        <v>0</v>
      </c>
      <c r="J42" s="23"/>
      <c r="K42" s="20"/>
      <c r="L42" s="20"/>
      <c r="M42" s="89">
        <f t="shared" si="9"/>
        <v>0</v>
      </c>
      <c r="N42" s="90">
        <f t="shared" si="10"/>
        <v>0</v>
      </c>
      <c r="O42" s="79"/>
      <c r="P42" s="38">
        <f t="shared" si="11"/>
      </c>
      <c r="Q42" s="159"/>
    </row>
    <row r="43" spans="1:17" ht="15" customHeight="1" hidden="1">
      <c r="A43" s="86">
        <v>35</v>
      </c>
      <c r="B43" s="32"/>
      <c r="C43" s="45"/>
      <c r="D43" s="48"/>
      <c r="E43" s="67"/>
      <c r="F43" s="54"/>
      <c r="G43" s="20"/>
      <c r="H43" s="20"/>
      <c r="I43" s="88">
        <f t="shared" si="8"/>
        <v>0</v>
      </c>
      <c r="J43" s="23"/>
      <c r="K43" s="20"/>
      <c r="L43" s="20"/>
      <c r="M43" s="89">
        <f t="shared" si="9"/>
        <v>0</v>
      </c>
      <c r="N43" s="90">
        <f t="shared" si="10"/>
        <v>0</v>
      </c>
      <c r="O43" s="79"/>
      <c r="P43" s="38">
        <f t="shared" si="11"/>
      </c>
      <c r="Q43" s="59"/>
    </row>
    <row r="44" spans="1:17" ht="15" customHeight="1" hidden="1">
      <c r="A44" s="87">
        <v>36</v>
      </c>
      <c r="B44" s="27"/>
      <c r="C44" s="21"/>
      <c r="D44" s="50"/>
      <c r="E44" s="98"/>
      <c r="F44" s="54"/>
      <c r="G44" s="20"/>
      <c r="H44" s="20"/>
      <c r="I44" s="88">
        <f t="shared" si="8"/>
        <v>0</v>
      </c>
      <c r="J44" s="23"/>
      <c r="K44" s="20"/>
      <c r="L44" s="20"/>
      <c r="M44" s="89">
        <f t="shared" si="9"/>
        <v>0</v>
      </c>
      <c r="N44" s="90">
        <f t="shared" si="10"/>
        <v>0</v>
      </c>
      <c r="O44" s="79"/>
      <c r="P44" s="38">
        <f t="shared" si="11"/>
      </c>
      <c r="Q44" s="158"/>
    </row>
    <row r="45" spans="1:17" ht="15" customHeight="1" hidden="1">
      <c r="A45" s="86">
        <v>37</v>
      </c>
      <c r="B45" s="32"/>
      <c r="C45" s="36"/>
      <c r="D45" s="48"/>
      <c r="E45" s="66"/>
      <c r="F45" s="40"/>
      <c r="G45" s="41"/>
      <c r="H45" s="41"/>
      <c r="I45" s="88">
        <f t="shared" si="8"/>
        <v>0</v>
      </c>
      <c r="J45" s="23"/>
      <c r="K45" s="20"/>
      <c r="L45" s="20"/>
      <c r="M45" s="89">
        <f t="shared" si="9"/>
        <v>0</v>
      </c>
      <c r="N45" s="90">
        <f t="shared" si="10"/>
        <v>0</v>
      </c>
      <c r="O45" s="79"/>
      <c r="P45" s="38">
        <f t="shared" si="11"/>
      </c>
      <c r="Q45" s="158"/>
    </row>
    <row r="46" spans="1:17" ht="15" customHeight="1" hidden="1">
      <c r="A46" s="86">
        <v>38</v>
      </c>
      <c r="B46" s="34"/>
      <c r="C46" s="37"/>
      <c r="D46" s="48"/>
      <c r="E46" s="85"/>
      <c r="F46" s="40"/>
      <c r="G46" s="41"/>
      <c r="H46" s="44"/>
      <c r="I46" s="88">
        <f t="shared" si="8"/>
        <v>0</v>
      </c>
      <c r="J46" s="23"/>
      <c r="K46" s="20"/>
      <c r="L46" s="20"/>
      <c r="M46" s="89">
        <f t="shared" si="9"/>
        <v>0</v>
      </c>
      <c r="N46" s="90">
        <f t="shared" si="10"/>
        <v>0</v>
      </c>
      <c r="O46" s="79"/>
      <c r="P46" s="38">
        <f t="shared" si="11"/>
      </c>
      <c r="Q46" s="159"/>
    </row>
    <row r="47" spans="1:17" ht="15" customHeight="1" hidden="1">
      <c r="A47" s="87">
        <v>39</v>
      </c>
      <c r="B47" s="27"/>
      <c r="C47" s="26"/>
      <c r="D47" s="50"/>
      <c r="E47" s="67"/>
      <c r="F47" s="54"/>
      <c r="G47" s="20"/>
      <c r="H47" s="20"/>
      <c r="I47" s="88">
        <f t="shared" si="8"/>
        <v>0</v>
      </c>
      <c r="J47" s="23"/>
      <c r="K47" s="20"/>
      <c r="L47" s="20"/>
      <c r="M47" s="89">
        <f t="shared" si="9"/>
        <v>0</v>
      </c>
      <c r="N47" s="90">
        <f t="shared" si="10"/>
        <v>0</v>
      </c>
      <c r="O47" s="79"/>
      <c r="P47" s="38">
        <f t="shared" si="11"/>
      </c>
      <c r="Q47" s="158"/>
    </row>
    <row r="48" spans="1:17" ht="15" customHeight="1" hidden="1">
      <c r="A48" s="86">
        <v>40</v>
      </c>
      <c r="B48" s="32"/>
      <c r="C48" s="36"/>
      <c r="D48" s="48"/>
      <c r="E48" s="64"/>
      <c r="F48" s="83"/>
      <c r="G48" s="57"/>
      <c r="H48" s="57"/>
      <c r="I48" s="88">
        <f t="shared" si="8"/>
        <v>0</v>
      </c>
      <c r="J48" s="23"/>
      <c r="K48" s="20"/>
      <c r="L48" s="20"/>
      <c r="M48" s="89">
        <f t="shared" si="9"/>
        <v>0</v>
      </c>
      <c r="N48" s="90">
        <f t="shared" si="10"/>
        <v>0</v>
      </c>
      <c r="O48" s="79"/>
      <c r="P48" s="38">
        <f t="shared" si="11"/>
      </c>
      <c r="Q48" s="158"/>
    </row>
    <row r="49" spans="1:17" ht="15" customHeight="1" hidden="1">
      <c r="A49" s="86">
        <v>41</v>
      </c>
      <c r="B49" s="32"/>
      <c r="C49" s="36"/>
      <c r="D49" s="48"/>
      <c r="E49" s="66"/>
      <c r="F49" s="22"/>
      <c r="G49" s="24"/>
      <c r="H49" s="24"/>
      <c r="I49" s="88">
        <f t="shared" si="8"/>
        <v>0</v>
      </c>
      <c r="J49" s="23"/>
      <c r="K49" s="20"/>
      <c r="L49" s="20"/>
      <c r="M49" s="89">
        <f t="shared" si="9"/>
        <v>0</v>
      </c>
      <c r="N49" s="90">
        <f t="shared" si="10"/>
        <v>0</v>
      </c>
      <c r="O49" s="79"/>
      <c r="P49" s="38">
        <f t="shared" si="11"/>
      </c>
      <c r="Q49" s="158"/>
    </row>
    <row r="50" spans="1:17" ht="15" customHeight="1" hidden="1">
      <c r="A50" s="87">
        <v>42</v>
      </c>
      <c r="B50" s="34"/>
      <c r="C50" s="37"/>
      <c r="D50" s="48"/>
      <c r="E50" s="85"/>
      <c r="F50" s="40"/>
      <c r="G50" s="41"/>
      <c r="H50" s="44"/>
      <c r="I50" s="88">
        <f t="shared" si="8"/>
        <v>0</v>
      </c>
      <c r="J50" s="23"/>
      <c r="K50" s="20"/>
      <c r="L50" s="20"/>
      <c r="M50" s="89">
        <f t="shared" si="9"/>
        <v>0</v>
      </c>
      <c r="N50" s="90">
        <f t="shared" si="10"/>
        <v>0</v>
      </c>
      <c r="O50" s="79"/>
      <c r="P50" s="38">
        <f t="shared" si="11"/>
      </c>
      <c r="Q50" s="160"/>
    </row>
    <row r="51" spans="1:17" ht="15" customHeight="1" hidden="1">
      <c r="A51" s="86">
        <v>43</v>
      </c>
      <c r="B51" s="32"/>
      <c r="C51" s="36"/>
      <c r="D51" s="48"/>
      <c r="E51" s="67"/>
      <c r="F51" s="54"/>
      <c r="G51" s="20"/>
      <c r="H51" s="20"/>
      <c r="I51" s="88">
        <f t="shared" si="8"/>
        <v>0</v>
      </c>
      <c r="J51" s="23"/>
      <c r="K51" s="20"/>
      <c r="L51" s="20"/>
      <c r="M51" s="89">
        <f t="shared" si="9"/>
        <v>0</v>
      </c>
      <c r="N51" s="90">
        <f t="shared" si="10"/>
        <v>0</v>
      </c>
      <c r="O51" s="79"/>
      <c r="P51" s="38">
        <f t="shared" si="11"/>
      </c>
      <c r="Q51" s="59"/>
    </row>
    <row r="52" spans="1:17" ht="15" customHeight="1" hidden="1">
      <c r="A52" s="86">
        <v>44</v>
      </c>
      <c r="B52" s="32"/>
      <c r="C52" s="36"/>
      <c r="D52" s="48"/>
      <c r="E52" s="73"/>
      <c r="F52" s="54"/>
      <c r="G52" s="20"/>
      <c r="H52" s="20"/>
      <c r="I52" s="88">
        <f t="shared" si="8"/>
        <v>0</v>
      </c>
      <c r="J52" s="23"/>
      <c r="K52" s="20"/>
      <c r="L52" s="20"/>
      <c r="M52" s="89">
        <f t="shared" si="9"/>
        <v>0</v>
      </c>
      <c r="N52" s="90">
        <f t="shared" si="10"/>
        <v>0</v>
      </c>
      <c r="O52" s="79"/>
      <c r="P52" s="38">
        <f t="shared" si="11"/>
      </c>
      <c r="Q52" s="158"/>
    </row>
    <row r="53" spans="1:17" ht="15" customHeight="1" hidden="1">
      <c r="A53" s="87">
        <v>45</v>
      </c>
      <c r="B53" s="32"/>
      <c r="C53" s="36"/>
      <c r="D53" s="48"/>
      <c r="E53" s="66"/>
      <c r="F53" s="54"/>
      <c r="G53" s="20"/>
      <c r="H53" s="20"/>
      <c r="I53" s="88">
        <f t="shared" si="8"/>
        <v>0</v>
      </c>
      <c r="J53" s="23"/>
      <c r="K53" s="20"/>
      <c r="L53" s="20"/>
      <c r="M53" s="89">
        <f t="shared" si="9"/>
        <v>0</v>
      </c>
      <c r="N53" s="90">
        <f t="shared" si="10"/>
        <v>0</v>
      </c>
      <c r="O53" s="79"/>
      <c r="P53" s="38">
        <f t="shared" si="11"/>
      </c>
      <c r="Q53" s="59"/>
    </row>
    <row r="54" spans="1:17" ht="15" customHeight="1" hidden="1">
      <c r="A54" s="86">
        <v>46</v>
      </c>
      <c r="B54" s="25"/>
      <c r="C54" s="26"/>
      <c r="D54" s="58"/>
      <c r="E54" s="72"/>
      <c r="F54" s="54"/>
      <c r="G54" s="20"/>
      <c r="H54" s="20"/>
      <c r="I54" s="88">
        <f t="shared" si="8"/>
        <v>0</v>
      </c>
      <c r="J54" s="23"/>
      <c r="K54" s="20"/>
      <c r="L54" s="20"/>
      <c r="M54" s="89">
        <f t="shared" si="9"/>
        <v>0</v>
      </c>
      <c r="N54" s="90">
        <f t="shared" si="10"/>
        <v>0</v>
      </c>
      <c r="O54" s="79"/>
      <c r="P54" s="38">
        <f t="shared" si="11"/>
      </c>
      <c r="Q54" s="158"/>
    </row>
    <row r="56" spans="3:4" ht="12.75">
      <c r="C56" s="169"/>
      <c r="D56" s="276" t="s">
        <v>560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3 J9:L33 F39:H41 J39:L41">
    <cfRule type="cellIs" priority="8" dxfId="0" operator="greaterThan" stopIfTrue="1">
      <formula>"n"</formula>
    </cfRule>
  </conditionalFormatting>
  <conditionalFormatting sqref="F42:H44 J42:L44">
    <cfRule type="cellIs" priority="6" dxfId="0" operator="greaterThan" stopIfTrue="1">
      <formula>"n"</formula>
    </cfRule>
  </conditionalFormatting>
  <conditionalFormatting sqref="F34:H35 J34:L35 J37:L38 F37:H38">
    <cfRule type="cellIs" priority="7" dxfId="0" operator="greaterThan" stopIfTrue="1">
      <formula>"n"</formula>
    </cfRule>
  </conditionalFormatting>
  <conditionalFormatting sqref="F45:H45 J45:L45">
    <cfRule type="cellIs" priority="5" dxfId="0" operator="greaterThan" stopIfTrue="1">
      <formula>"n"</formula>
    </cfRule>
  </conditionalFormatting>
  <conditionalFormatting sqref="F46:H49 J46:L49">
    <cfRule type="cellIs" priority="4" dxfId="0" operator="greaterThan" stopIfTrue="1">
      <formula>"n"</formula>
    </cfRule>
  </conditionalFormatting>
  <conditionalFormatting sqref="F50:H53 J50:L53">
    <cfRule type="cellIs" priority="3" dxfId="0" operator="greaterThan" stopIfTrue="1">
      <formula>"n"</formula>
    </cfRule>
  </conditionalFormatting>
  <conditionalFormatting sqref="F54:H54 J54:L54">
    <cfRule type="cellIs" priority="2" dxfId="0" operator="greaterThan" stopIfTrue="1">
      <formula>"n"</formula>
    </cfRule>
  </conditionalFormatting>
  <conditionalFormatting sqref="J36:L36 F36:H36">
    <cfRule type="cellIs" priority="1" dxfId="0" operator="greaterThan" stopIfTrue="1">
      <formula>"n"</formula>
    </cfRule>
  </conditionalFormatting>
  <dataValidations count="1">
    <dataValidation type="whole" allowBlank="1" sqref="F11:H13 F25:H5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apas26">
    <tabColor rgb="FF00B0F0"/>
    <pageSetUpPr fitToPage="1"/>
  </sheetPr>
  <dimension ref="A1:R58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157" customWidth="1"/>
    <col min="18" max="18" width="14.00390625" style="6" customWidth="1"/>
  </cols>
  <sheetData>
    <row r="1" spans="1:18" ht="60" customHeight="1">
      <c r="A1" s="286" t="s">
        <v>564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188</v>
      </c>
      <c r="B5" s="291"/>
      <c r="C5" s="291"/>
      <c r="D5" s="16"/>
      <c r="E5" s="76"/>
      <c r="F5" s="291" t="s">
        <v>187</v>
      </c>
      <c r="G5" s="291"/>
      <c r="H5" s="291"/>
      <c r="I5" s="10"/>
      <c r="J5" s="292" t="s">
        <v>518</v>
      </c>
      <c r="K5" s="293"/>
      <c r="L5" s="293"/>
      <c r="M5" s="10"/>
      <c r="N5" s="10"/>
      <c r="O5" s="10"/>
      <c r="P5" s="11" t="s">
        <v>179</v>
      </c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299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0"/>
    </row>
    <row r="9" spans="1:18" ht="15" customHeight="1">
      <c r="A9" s="56">
        <v>1</v>
      </c>
      <c r="B9" s="27" t="s">
        <v>488</v>
      </c>
      <c r="C9" s="26" t="s">
        <v>484</v>
      </c>
      <c r="D9" s="58" t="s">
        <v>418</v>
      </c>
      <c r="E9" s="70">
        <v>68.85</v>
      </c>
      <c r="F9" s="244">
        <v>73</v>
      </c>
      <c r="G9" s="39">
        <v>76</v>
      </c>
      <c r="H9" s="39" t="s">
        <v>543</v>
      </c>
      <c r="I9" s="278">
        <f aca="true" t="shared" si="0" ref="I9:I21">MAX(F9:H9)</f>
        <v>76</v>
      </c>
      <c r="J9" s="23">
        <v>88</v>
      </c>
      <c r="K9" s="20" t="s">
        <v>544</v>
      </c>
      <c r="L9" s="20">
        <v>90</v>
      </c>
      <c r="M9" s="89">
        <f aca="true" t="shared" si="1" ref="M9:M21">MAX(J9:L9)</f>
        <v>90</v>
      </c>
      <c r="N9" s="90">
        <f aca="true" t="shared" si="2" ref="N9:N21">SUM(I9,M9)</f>
        <v>166</v>
      </c>
      <c r="O9" s="79">
        <v>28</v>
      </c>
      <c r="P9" s="162">
        <f aca="true" t="shared" si="3" ref="P9:P21">IF(ISERROR(N9*10^(0.75194503*(LOG10(E9/175.508))^2)),"",N9*10^(0.75194503*(LOG10(E9/175.508))^2))</f>
        <v>220.95089043857698</v>
      </c>
      <c r="Q9" s="59" t="s">
        <v>435</v>
      </c>
      <c r="R9"/>
    </row>
    <row r="10" spans="1:18" ht="15" customHeight="1">
      <c r="A10" s="56">
        <v>2</v>
      </c>
      <c r="B10" s="216" t="s">
        <v>416</v>
      </c>
      <c r="C10" s="26" t="s">
        <v>31</v>
      </c>
      <c r="D10" s="58" t="s">
        <v>19</v>
      </c>
      <c r="E10" s="217">
        <v>69.15</v>
      </c>
      <c r="F10" s="229">
        <v>56</v>
      </c>
      <c r="G10" s="39" t="s">
        <v>536</v>
      </c>
      <c r="H10" s="100">
        <v>59</v>
      </c>
      <c r="I10" s="88">
        <f t="shared" si="0"/>
        <v>59</v>
      </c>
      <c r="J10" s="23">
        <v>72</v>
      </c>
      <c r="K10" s="20">
        <v>75</v>
      </c>
      <c r="L10" s="20">
        <v>79</v>
      </c>
      <c r="M10" s="89">
        <f t="shared" si="1"/>
        <v>79</v>
      </c>
      <c r="N10" s="90">
        <f t="shared" si="2"/>
        <v>138</v>
      </c>
      <c r="O10" s="79">
        <v>25</v>
      </c>
      <c r="P10" s="162">
        <f t="shared" si="3"/>
        <v>183.19575216712465</v>
      </c>
      <c r="Q10" s="59" t="s">
        <v>68</v>
      </c>
      <c r="R10"/>
    </row>
    <row r="11" spans="1:18" ht="15" customHeight="1">
      <c r="A11" s="71">
        <v>3</v>
      </c>
      <c r="B11" s="25" t="s">
        <v>329</v>
      </c>
      <c r="C11" s="165" t="s">
        <v>330</v>
      </c>
      <c r="D11" s="58" t="s">
        <v>249</v>
      </c>
      <c r="E11" s="164">
        <v>66.3</v>
      </c>
      <c r="F11" s="23">
        <v>58</v>
      </c>
      <c r="G11" s="20">
        <v>60</v>
      </c>
      <c r="H11" s="20">
        <v>62</v>
      </c>
      <c r="I11" s="88">
        <f t="shared" si="0"/>
        <v>62</v>
      </c>
      <c r="J11" s="23">
        <v>70</v>
      </c>
      <c r="K11" s="20">
        <v>73</v>
      </c>
      <c r="L11" s="20">
        <v>75</v>
      </c>
      <c r="M11" s="89">
        <f t="shared" si="1"/>
        <v>75</v>
      </c>
      <c r="N11" s="90">
        <f t="shared" si="2"/>
        <v>137</v>
      </c>
      <c r="O11" s="79">
        <v>23</v>
      </c>
      <c r="P11" s="162">
        <f t="shared" si="3"/>
        <v>186.69280397301168</v>
      </c>
      <c r="Q11" s="59" t="s">
        <v>279</v>
      </c>
      <c r="R11"/>
    </row>
    <row r="12" spans="1:18" ht="15" customHeight="1">
      <c r="A12" s="56">
        <v>4</v>
      </c>
      <c r="B12" s="25" t="s">
        <v>394</v>
      </c>
      <c r="C12" s="26" t="s">
        <v>391</v>
      </c>
      <c r="D12" s="58" t="s">
        <v>353</v>
      </c>
      <c r="E12" s="164">
        <v>68.55</v>
      </c>
      <c r="F12" s="23">
        <v>55</v>
      </c>
      <c r="G12" s="20">
        <v>58</v>
      </c>
      <c r="H12" s="20">
        <v>61</v>
      </c>
      <c r="I12" s="88">
        <f t="shared" si="0"/>
        <v>61</v>
      </c>
      <c r="J12" s="23">
        <v>70</v>
      </c>
      <c r="K12" s="20">
        <v>73</v>
      </c>
      <c r="L12" s="20">
        <v>76</v>
      </c>
      <c r="M12" s="89">
        <f t="shared" si="1"/>
        <v>76</v>
      </c>
      <c r="N12" s="90">
        <f t="shared" si="2"/>
        <v>137</v>
      </c>
      <c r="O12" s="79">
        <v>22</v>
      </c>
      <c r="P12" s="162">
        <f t="shared" si="3"/>
        <v>182.8394959737527</v>
      </c>
      <c r="Q12" s="59" t="s">
        <v>357</v>
      </c>
      <c r="R12"/>
    </row>
    <row r="13" spans="1:17" ht="15" customHeight="1">
      <c r="A13" s="86">
        <v>5</v>
      </c>
      <c r="B13" s="32" t="s">
        <v>395</v>
      </c>
      <c r="C13" s="47" t="s">
        <v>392</v>
      </c>
      <c r="D13" s="96" t="s">
        <v>353</v>
      </c>
      <c r="E13" s="69">
        <v>68.5</v>
      </c>
      <c r="F13" s="84">
        <v>38</v>
      </c>
      <c r="G13" s="20">
        <v>41</v>
      </c>
      <c r="H13" s="20" t="s">
        <v>163</v>
      </c>
      <c r="I13" s="88">
        <f t="shared" si="0"/>
        <v>41</v>
      </c>
      <c r="J13" s="23">
        <v>48</v>
      </c>
      <c r="K13" s="20" t="s">
        <v>155</v>
      </c>
      <c r="L13" s="20">
        <v>50</v>
      </c>
      <c r="M13" s="89">
        <f t="shared" si="1"/>
        <v>50</v>
      </c>
      <c r="N13" s="90">
        <f t="shared" si="2"/>
        <v>91</v>
      </c>
      <c r="O13" s="79">
        <v>21</v>
      </c>
      <c r="P13" s="38">
        <f t="shared" si="3"/>
        <v>121.50257785176774</v>
      </c>
      <c r="Q13" s="159" t="s">
        <v>357</v>
      </c>
    </row>
    <row r="14" spans="1:17" ht="15" customHeight="1">
      <c r="A14" s="86">
        <v>6</v>
      </c>
      <c r="B14" s="27" t="s">
        <v>396</v>
      </c>
      <c r="C14" s="26" t="s">
        <v>393</v>
      </c>
      <c r="D14" s="48" t="s">
        <v>353</v>
      </c>
      <c r="E14" s="73">
        <v>70</v>
      </c>
      <c r="F14" s="68" t="s">
        <v>397</v>
      </c>
      <c r="G14" s="39">
        <v>33</v>
      </c>
      <c r="H14" s="39">
        <v>35</v>
      </c>
      <c r="I14" s="88">
        <f t="shared" si="0"/>
        <v>35</v>
      </c>
      <c r="J14" s="23">
        <v>46</v>
      </c>
      <c r="K14" s="20" t="s">
        <v>155</v>
      </c>
      <c r="L14" s="20">
        <v>50</v>
      </c>
      <c r="M14" s="89">
        <f t="shared" si="1"/>
        <v>50</v>
      </c>
      <c r="N14" s="90">
        <f t="shared" si="2"/>
        <v>85</v>
      </c>
      <c r="O14" s="79">
        <v>20</v>
      </c>
      <c r="P14" s="38">
        <f t="shared" si="3"/>
        <v>112.00790980688426</v>
      </c>
      <c r="Q14" s="59" t="s">
        <v>357</v>
      </c>
    </row>
    <row r="15" spans="1:17" ht="15" customHeight="1">
      <c r="A15" s="87">
        <v>7</v>
      </c>
      <c r="B15" s="32" t="s">
        <v>239</v>
      </c>
      <c r="C15" s="36" t="s">
        <v>48</v>
      </c>
      <c r="D15" s="48" t="s">
        <v>19</v>
      </c>
      <c r="E15" s="73">
        <v>69</v>
      </c>
      <c r="F15" s="54">
        <v>30</v>
      </c>
      <c r="G15" s="20">
        <v>33</v>
      </c>
      <c r="H15" s="20" t="s">
        <v>148</v>
      </c>
      <c r="I15" s="88">
        <f t="shared" si="0"/>
        <v>33</v>
      </c>
      <c r="J15" s="23">
        <v>40</v>
      </c>
      <c r="K15" s="20">
        <v>43</v>
      </c>
      <c r="L15" s="20">
        <v>45</v>
      </c>
      <c r="M15" s="89">
        <f t="shared" si="1"/>
        <v>45</v>
      </c>
      <c r="N15" s="90">
        <f t="shared" si="2"/>
        <v>78</v>
      </c>
      <c r="O15" s="79">
        <v>19</v>
      </c>
      <c r="P15" s="38">
        <f t="shared" si="3"/>
        <v>103.68246103572874</v>
      </c>
      <c r="Q15" s="59" t="s">
        <v>38</v>
      </c>
    </row>
    <row r="16" spans="1:17" ht="15" customHeight="1">
      <c r="A16" s="86">
        <v>8</v>
      </c>
      <c r="B16" s="27" t="s">
        <v>331</v>
      </c>
      <c r="C16" s="37" t="s">
        <v>332</v>
      </c>
      <c r="D16" s="48" t="s">
        <v>249</v>
      </c>
      <c r="E16" s="73">
        <v>66.9</v>
      </c>
      <c r="F16" s="40">
        <v>28</v>
      </c>
      <c r="G16" s="41" t="s">
        <v>282</v>
      </c>
      <c r="H16" s="41">
        <v>33</v>
      </c>
      <c r="I16" s="88">
        <f t="shared" si="0"/>
        <v>33</v>
      </c>
      <c r="J16" s="23" t="s">
        <v>152</v>
      </c>
      <c r="K16" s="20">
        <v>38</v>
      </c>
      <c r="L16" s="20">
        <v>42</v>
      </c>
      <c r="M16" s="89">
        <f t="shared" si="1"/>
        <v>42</v>
      </c>
      <c r="N16" s="90">
        <f t="shared" si="2"/>
        <v>75</v>
      </c>
      <c r="O16" s="79">
        <v>18</v>
      </c>
      <c r="P16" s="38">
        <f t="shared" si="3"/>
        <v>101.62301701723408</v>
      </c>
      <c r="Q16" s="59" t="s">
        <v>279</v>
      </c>
    </row>
    <row r="17" spans="1:17" ht="15" customHeight="1">
      <c r="A17" s="86">
        <v>9</v>
      </c>
      <c r="B17" s="32" t="s">
        <v>489</v>
      </c>
      <c r="C17" s="47" t="s">
        <v>486</v>
      </c>
      <c r="D17" s="48" t="s">
        <v>418</v>
      </c>
      <c r="E17" s="64">
        <v>69</v>
      </c>
      <c r="F17" s="62">
        <v>28</v>
      </c>
      <c r="G17" s="61">
        <v>29</v>
      </c>
      <c r="H17" s="61">
        <v>30</v>
      </c>
      <c r="I17" s="88">
        <f t="shared" si="0"/>
        <v>30</v>
      </c>
      <c r="J17" s="23">
        <v>35</v>
      </c>
      <c r="K17" s="20" t="s">
        <v>161</v>
      </c>
      <c r="L17" s="20">
        <v>37</v>
      </c>
      <c r="M17" s="89">
        <f t="shared" si="1"/>
        <v>37</v>
      </c>
      <c r="N17" s="90">
        <f t="shared" si="2"/>
        <v>67</v>
      </c>
      <c r="O17" s="79">
        <v>17</v>
      </c>
      <c r="P17" s="38">
        <f t="shared" si="3"/>
        <v>89.06057550504903</v>
      </c>
      <c r="Q17" s="59" t="s">
        <v>435</v>
      </c>
    </row>
    <row r="18" spans="1:17" ht="15" customHeight="1">
      <c r="A18" s="87">
        <v>10</v>
      </c>
      <c r="B18" s="29" t="s">
        <v>236</v>
      </c>
      <c r="C18" s="28" t="s">
        <v>44</v>
      </c>
      <c r="D18" s="31" t="s">
        <v>19</v>
      </c>
      <c r="E18" s="67">
        <v>66.1</v>
      </c>
      <c r="F18" s="62">
        <v>25</v>
      </c>
      <c r="G18" s="61">
        <v>27</v>
      </c>
      <c r="H18" s="61">
        <v>30</v>
      </c>
      <c r="I18" s="88">
        <f t="shared" si="0"/>
        <v>30</v>
      </c>
      <c r="J18" s="23" t="s">
        <v>146</v>
      </c>
      <c r="K18" s="20">
        <v>35</v>
      </c>
      <c r="L18" s="20" t="s">
        <v>154</v>
      </c>
      <c r="M18" s="89">
        <f t="shared" si="1"/>
        <v>35</v>
      </c>
      <c r="N18" s="90">
        <f t="shared" si="2"/>
        <v>65</v>
      </c>
      <c r="O18" s="79">
        <v>16</v>
      </c>
      <c r="P18" s="38">
        <f t="shared" si="3"/>
        <v>88.74745379379377</v>
      </c>
      <c r="Q18" s="158" t="s">
        <v>38</v>
      </c>
    </row>
    <row r="19" spans="1:17" ht="15" customHeight="1">
      <c r="A19" s="86">
        <v>11</v>
      </c>
      <c r="B19" s="29" t="s">
        <v>487</v>
      </c>
      <c r="C19" s="55" t="s">
        <v>483</v>
      </c>
      <c r="D19" s="31" t="s">
        <v>424</v>
      </c>
      <c r="E19" s="66">
        <v>66.5</v>
      </c>
      <c r="F19" s="43">
        <v>25</v>
      </c>
      <c r="G19" s="42">
        <v>28</v>
      </c>
      <c r="H19" s="42" t="s">
        <v>146</v>
      </c>
      <c r="I19" s="88">
        <f t="shared" si="0"/>
        <v>28</v>
      </c>
      <c r="J19" s="23">
        <v>35</v>
      </c>
      <c r="K19" s="20" t="s">
        <v>152</v>
      </c>
      <c r="L19" s="20" t="s">
        <v>152</v>
      </c>
      <c r="M19" s="89">
        <f t="shared" si="1"/>
        <v>35</v>
      </c>
      <c r="N19" s="90">
        <f t="shared" si="2"/>
        <v>63</v>
      </c>
      <c r="O19" s="79">
        <v>15</v>
      </c>
      <c r="P19" s="38">
        <f t="shared" si="3"/>
        <v>85.68743071297953</v>
      </c>
      <c r="Q19" s="59" t="s">
        <v>438</v>
      </c>
    </row>
    <row r="20" spans="1:17" ht="15" customHeight="1">
      <c r="A20" s="207">
        <v>12</v>
      </c>
      <c r="B20" s="194" t="s">
        <v>238</v>
      </c>
      <c r="C20" s="184" t="s">
        <v>85</v>
      </c>
      <c r="D20" s="209" t="s">
        <v>64</v>
      </c>
      <c r="E20" s="223">
        <v>68.2</v>
      </c>
      <c r="F20" s="213">
        <v>55</v>
      </c>
      <c r="G20" s="208" t="s">
        <v>166</v>
      </c>
      <c r="H20" s="208" t="s">
        <v>166</v>
      </c>
      <c r="I20" s="188">
        <f t="shared" si="0"/>
        <v>55</v>
      </c>
      <c r="J20" s="186">
        <v>70</v>
      </c>
      <c r="K20" s="187" t="s">
        <v>166</v>
      </c>
      <c r="L20" s="187" t="s">
        <v>166</v>
      </c>
      <c r="M20" s="189">
        <f t="shared" si="1"/>
        <v>70</v>
      </c>
      <c r="N20" s="190">
        <f t="shared" si="2"/>
        <v>125</v>
      </c>
      <c r="O20" s="191"/>
      <c r="P20" s="192">
        <f t="shared" si="3"/>
        <v>167.35095739524652</v>
      </c>
      <c r="Q20" s="195" t="s">
        <v>65</v>
      </c>
    </row>
    <row r="21" spans="1:17" ht="15" customHeight="1">
      <c r="A21" s="211">
        <v>13</v>
      </c>
      <c r="B21" s="183" t="s">
        <v>237</v>
      </c>
      <c r="C21" s="184" t="s">
        <v>79</v>
      </c>
      <c r="D21" s="185" t="s">
        <v>64</v>
      </c>
      <c r="E21" s="226">
        <v>66.8</v>
      </c>
      <c r="F21" s="213">
        <v>47</v>
      </c>
      <c r="G21" s="208" t="s">
        <v>166</v>
      </c>
      <c r="H21" s="208" t="s">
        <v>166</v>
      </c>
      <c r="I21" s="188">
        <f t="shared" si="0"/>
        <v>47</v>
      </c>
      <c r="J21" s="186">
        <v>60</v>
      </c>
      <c r="K21" s="187" t="s">
        <v>166</v>
      </c>
      <c r="L21" s="187" t="s">
        <v>166</v>
      </c>
      <c r="M21" s="189">
        <f t="shared" si="1"/>
        <v>60</v>
      </c>
      <c r="N21" s="190">
        <f t="shared" si="2"/>
        <v>107</v>
      </c>
      <c r="O21" s="191"/>
      <c r="P21" s="192">
        <f t="shared" si="3"/>
        <v>145.11895985672606</v>
      </c>
      <c r="Q21" s="193" t="s">
        <v>65</v>
      </c>
    </row>
    <row r="22" spans="1:17" ht="15" customHeight="1" hidden="1">
      <c r="A22" s="86">
        <v>14</v>
      </c>
      <c r="B22" s="29"/>
      <c r="C22" s="28"/>
      <c r="D22" s="31"/>
      <c r="E22" s="66"/>
      <c r="F22" s="62"/>
      <c r="G22" s="61"/>
      <c r="H22" s="61"/>
      <c r="I22" s="88">
        <f aca="true" t="shared" si="4" ref="I22:I54">MAX(F22:H22)</f>
        <v>0</v>
      </c>
      <c r="J22" s="23"/>
      <c r="K22" s="20"/>
      <c r="L22" s="20"/>
      <c r="M22" s="89">
        <f aca="true" t="shared" si="5" ref="M22:M54">MAX(J22:L22)</f>
        <v>0</v>
      </c>
      <c r="N22" s="90">
        <f aca="true" t="shared" si="6" ref="N22:N54">SUM(I22,M22)</f>
        <v>0</v>
      </c>
      <c r="O22" s="79"/>
      <c r="P22" s="38">
        <f aca="true" t="shared" si="7" ref="P22:P54">IF(ISERROR(N22*10^(0.75194503*(LOG10(E22/175.508))^2)),"",N22*10^(0.75194503*(LOG10(E22/175.508))^2))</f>
      </c>
      <c r="Q22" s="59"/>
    </row>
    <row r="23" spans="1:17" ht="15" customHeight="1" hidden="1">
      <c r="A23" s="87">
        <v>15</v>
      </c>
      <c r="B23" s="91"/>
      <c r="C23" s="93"/>
      <c r="D23" s="31"/>
      <c r="E23" s="85"/>
      <c r="F23" s="68"/>
      <c r="G23" s="39"/>
      <c r="H23" s="100"/>
      <c r="I23" s="88">
        <f t="shared" si="4"/>
        <v>0</v>
      </c>
      <c r="J23" s="23"/>
      <c r="K23" s="20"/>
      <c r="L23" s="20"/>
      <c r="M23" s="89">
        <f t="shared" si="5"/>
        <v>0</v>
      </c>
      <c r="N23" s="90">
        <f t="shared" si="6"/>
        <v>0</v>
      </c>
      <c r="O23" s="79"/>
      <c r="P23" s="38">
        <f t="shared" si="7"/>
      </c>
      <c r="Q23" s="159"/>
    </row>
    <row r="24" spans="1:17" ht="15" customHeight="1" hidden="1">
      <c r="A24" s="86">
        <v>16</v>
      </c>
      <c r="B24" s="92"/>
      <c r="C24" s="94"/>
      <c r="D24" s="97"/>
      <c r="E24" s="67"/>
      <c r="F24" s="62"/>
      <c r="G24" s="61"/>
      <c r="H24" s="61"/>
      <c r="I24" s="88">
        <f t="shared" si="4"/>
        <v>0</v>
      </c>
      <c r="J24" s="23"/>
      <c r="K24" s="20"/>
      <c r="L24" s="20"/>
      <c r="M24" s="89">
        <f t="shared" si="5"/>
        <v>0</v>
      </c>
      <c r="N24" s="90">
        <f t="shared" si="6"/>
        <v>0</v>
      </c>
      <c r="O24" s="79"/>
      <c r="P24" s="38">
        <f t="shared" si="7"/>
      </c>
      <c r="Q24" s="59"/>
    </row>
    <row r="25" spans="1:17" ht="15" customHeight="1" hidden="1">
      <c r="A25" s="86">
        <v>17</v>
      </c>
      <c r="B25" s="29"/>
      <c r="C25" s="95"/>
      <c r="D25" s="31"/>
      <c r="E25" s="66"/>
      <c r="F25" s="54"/>
      <c r="G25" s="20"/>
      <c r="H25" s="20"/>
      <c r="I25" s="88">
        <f t="shared" si="4"/>
        <v>0</v>
      </c>
      <c r="J25" s="23"/>
      <c r="K25" s="20"/>
      <c r="L25" s="20"/>
      <c r="M25" s="89">
        <f t="shared" si="5"/>
        <v>0</v>
      </c>
      <c r="N25" s="90">
        <f t="shared" si="6"/>
        <v>0</v>
      </c>
      <c r="O25" s="79"/>
      <c r="P25" s="38">
        <f t="shared" si="7"/>
      </c>
      <c r="Q25" s="159"/>
    </row>
    <row r="26" spans="1:18" ht="15" customHeight="1" hidden="1">
      <c r="A26" s="87">
        <v>18</v>
      </c>
      <c r="B26" s="32"/>
      <c r="C26" s="26"/>
      <c r="D26" s="48"/>
      <c r="E26" s="66"/>
      <c r="F26" s="22"/>
      <c r="G26" s="24"/>
      <c r="H26" s="24"/>
      <c r="I26" s="88">
        <f t="shared" si="4"/>
        <v>0</v>
      </c>
      <c r="J26" s="23"/>
      <c r="K26" s="20"/>
      <c r="L26" s="20"/>
      <c r="M26" s="89">
        <f t="shared" si="5"/>
        <v>0</v>
      </c>
      <c r="N26" s="90">
        <f t="shared" si="6"/>
        <v>0</v>
      </c>
      <c r="O26" s="79"/>
      <c r="P26" s="38">
        <f t="shared" si="7"/>
      </c>
      <c r="Q26" s="159"/>
      <c r="R26" s="75"/>
    </row>
    <row r="27" spans="1:18" ht="15" customHeight="1" hidden="1">
      <c r="A27" s="86">
        <v>19</v>
      </c>
      <c r="B27" s="27"/>
      <c r="C27" s="26"/>
      <c r="D27" s="50"/>
      <c r="E27" s="67"/>
      <c r="F27" s="54"/>
      <c r="G27" s="20"/>
      <c r="H27" s="20"/>
      <c r="I27" s="88">
        <f t="shared" si="4"/>
        <v>0</v>
      </c>
      <c r="J27" s="23"/>
      <c r="K27" s="20"/>
      <c r="L27" s="20"/>
      <c r="M27" s="89">
        <f t="shared" si="5"/>
        <v>0</v>
      </c>
      <c r="N27" s="90">
        <f t="shared" si="6"/>
        <v>0</v>
      </c>
      <c r="O27" s="79"/>
      <c r="P27" s="38">
        <f t="shared" si="7"/>
      </c>
      <c r="Q27" s="158"/>
      <c r="R27" s="75"/>
    </row>
    <row r="28" spans="1:18" ht="15" customHeight="1" hidden="1">
      <c r="A28" s="86">
        <v>20</v>
      </c>
      <c r="B28" s="32"/>
      <c r="C28" s="47"/>
      <c r="D28" s="48"/>
      <c r="E28" s="66"/>
      <c r="F28" s="54"/>
      <c r="G28" s="20"/>
      <c r="H28" s="20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159"/>
      <c r="R28" s="75"/>
    </row>
    <row r="29" spans="1:17" ht="15" customHeight="1" hidden="1">
      <c r="A29" s="87">
        <v>21</v>
      </c>
      <c r="B29" s="32"/>
      <c r="C29" s="47"/>
      <c r="D29" s="48"/>
      <c r="E29" s="66"/>
      <c r="F29" s="54"/>
      <c r="G29" s="20"/>
      <c r="H29" s="20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59"/>
    </row>
    <row r="30" spans="1:17" ht="15" customHeight="1" hidden="1">
      <c r="A30" s="86">
        <v>22</v>
      </c>
      <c r="B30" s="27"/>
      <c r="C30" s="26"/>
      <c r="D30" s="48"/>
      <c r="E30" s="67"/>
      <c r="F30" s="40"/>
      <c r="G30" s="41"/>
      <c r="H30" s="41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159"/>
    </row>
    <row r="31" spans="1:17" ht="15" customHeight="1" hidden="1">
      <c r="A31" s="86">
        <v>23</v>
      </c>
      <c r="B31" s="34"/>
      <c r="C31" s="37"/>
      <c r="D31" s="48"/>
      <c r="E31" s="85"/>
      <c r="F31" s="40"/>
      <c r="G31" s="41"/>
      <c r="H31" s="44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159"/>
    </row>
    <row r="32" spans="1:17" ht="15" customHeight="1" hidden="1">
      <c r="A32" s="87">
        <v>24</v>
      </c>
      <c r="B32" s="25"/>
      <c r="C32" s="21"/>
      <c r="D32" s="58"/>
      <c r="E32" s="72"/>
      <c r="F32" s="40"/>
      <c r="G32" s="41"/>
      <c r="H32" s="41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158"/>
    </row>
    <row r="33" spans="1:17" ht="15" customHeight="1" hidden="1">
      <c r="A33" s="86">
        <v>25</v>
      </c>
      <c r="B33" s="32"/>
      <c r="C33" s="36"/>
      <c r="D33" s="48"/>
      <c r="E33" s="73"/>
      <c r="F33" s="54"/>
      <c r="G33" s="20"/>
      <c r="H33" s="20"/>
      <c r="I33" s="88">
        <f t="shared" si="4"/>
        <v>0</v>
      </c>
      <c r="J33" s="23"/>
      <c r="K33" s="20"/>
      <c r="L33" s="20"/>
      <c r="M33" s="89">
        <f t="shared" si="5"/>
        <v>0</v>
      </c>
      <c r="N33" s="90">
        <f t="shared" si="6"/>
        <v>0</v>
      </c>
      <c r="O33" s="79"/>
      <c r="P33" s="38">
        <f t="shared" si="7"/>
      </c>
      <c r="Q33" s="158"/>
    </row>
    <row r="34" spans="1:17" ht="15" customHeight="1" hidden="1">
      <c r="A34" s="86">
        <v>26</v>
      </c>
      <c r="B34" s="32"/>
      <c r="C34" s="47"/>
      <c r="D34" s="48"/>
      <c r="E34" s="66"/>
      <c r="F34" s="54"/>
      <c r="G34" s="20"/>
      <c r="H34" s="20"/>
      <c r="I34" s="88">
        <f t="shared" si="4"/>
        <v>0</v>
      </c>
      <c r="J34" s="23"/>
      <c r="K34" s="20"/>
      <c r="L34" s="20"/>
      <c r="M34" s="89">
        <f t="shared" si="5"/>
        <v>0</v>
      </c>
      <c r="N34" s="90">
        <f t="shared" si="6"/>
        <v>0</v>
      </c>
      <c r="O34" s="79"/>
      <c r="P34" s="38">
        <f t="shared" si="7"/>
      </c>
      <c r="Q34" s="159"/>
    </row>
    <row r="35" spans="1:17" ht="15" customHeight="1" hidden="1">
      <c r="A35" s="87">
        <v>27</v>
      </c>
      <c r="B35" s="32"/>
      <c r="C35" s="26"/>
      <c r="D35" s="48"/>
      <c r="E35" s="66"/>
      <c r="F35" s="22"/>
      <c r="G35" s="24"/>
      <c r="H35" s="24"/>
      <c r="I35" s="88">
        <f t="shared" si="4"/>
        <v>0</v>
      </c>
      <c r="J35" s="23"/>
      <c r="K35" s="20"/>
      <c r="L35" s="20"/>
      <c r="M35" s="89">
        <f t="shared" si="5"/>
        <v>0</v>
      </c>
      <c r="N35" s="90">
        <f t="shared" si="6"/>
        <v>0</v>
      </c>
      <c r="O35" s="79"/>
      <c r="P35" s="38">
        <f t="shared" si="7"/>
      </c>
      <c r="Q35" s="59"/>
    </row>
    <row r="36" spans="1:17" ht="15" customHeight="1" hidden="1">
      <c r="A36" s="86">
        <v>28</v>
      </c>
      <c r="B36" s="32"/>
      <c r="C36" s="26"/>
      <c r="D36" s="80"/>
      <c r="E36" s="73"/>
      <c r="F36" s="54"/>
      <c r="G36" s="20"/>
      <c r="H36" s="20"/>
      <c r="I36" s="88">
        <f t="shared" si="4"/>
        <v>0</v>
      </c>
      <c r="J36" s="23"/>
      <c r="K36" s="20"/>
      <c r="L36" s="20"/>
      <c r="M36" s="89">
        <f>MAX(J36:L36)</f>
        <v>0</v>
      </c>
      <c r="N36" s="90">
        <f>SUM(I36,M36)</f>
        <v>0</v>
      </c>
      <c r="O36" s="79"/>
      <c r="P36" s="38">
        <f>IF(ISERROR(N36*10^(0.75194503*(LOG10(E36/175.508))^2)),"",N36*10^(0.75194503*(LOG10(E36/175.508))^2))</f>
      </c>
      <c r="Q36" s="59"/>
    </row>
    <row r="37" spans="1:17" ht="15" customHeight="1" hidden="1">
      <c r="A37" s="86">
        <v>29</v>
      </c>
      <c r="B37" s="35"/>
      <c r="C37" s="46"/>
      <c r="D37" s="80"/>
      <c r="E37" s="73"/>
      <c r="F37" s="54"/>
      <c r="G37" s="20"/>
      <c r="H37" s="20"/>
      <c r="I37" s="88">
        <f t="shared" si="4"/>
        <v>0</v>
      </c>
      <c r="J37" s="23"/>
      <c r="K37" s="20"/>
      <c r="L37" s="20"/>
      <c r="M37" s="89">
        <f t="shared" si="5"/>
        <v>0</v>
      </c>
      <c r="N37" s="90">
        <f t="shared" si="6"/>
        <v>0</v>
      </c>
      <c r="O37" s="79"/>
      <c r="P37" s="38">
        <f t="shared" si="7"/>
      </c>
      <c r="Q37" s="59"/>
    </row>
    <row r="38" spans="1:17" ht="15" customHeight="1" hidden="1">
      <c r="A38" s="87">
        <v>30</v>
      </c>
      <c r="B38" s="27"/>
      <c r="C38" s="26"/>
      <c r="D38" s="48"/>
      <c r="E38" s="67"/>
      <c r="F38" s="40"/>
      <c r="G38" s="41"/>
      <c r="H38" s="41"/>
      <c r="I38" s="88">
        <f t="shared" si="4"/>
        <v>0</v>
      </c>
      <c r="J38" s="23"/>
      <c r="K38" s="20"/>
      <c r="L38" s="20"/>
      <c r="M38" s="89">
        <f t="shared" si="5"/>
        <v>0</v>
      </c>
      <c r="N38" s="90">
        <f t="shared" si="6"/>
        <v>0</v>
      </c>
      <c r="O38" s="79"/>
      <c r="P38" s="38">
        <f t="shared" si="7"/>
      </c>
      <c r="Q38" s="59"/>
    </row>
    <row r="39" spans="1:17" ht="15" customHeight="1" hidden="1">
      <c r="A39" s="86">
        <v>31</v>
      </c>
      <c r="B39" s="34"/>
      <c r="C39" s="37"/>
      <c r="D39" s="48"/>
      <c r="E39" s="85"/>
      <c r="F39" s="40"/>
      <c r="G39" s="41"/>
      <c r="H39" s="44"/>
      <c r="I39" s="88">
        <f t="shared" si="4"/>
        <v>0</v>
      </c>
      <c r="J39" s="23"/>
      <c r="K39" s="20"/>
      <c r="L39" s="20"/>
      <c r="M39" s="89">
        <f t="shared" si="5"/>
        <v>0</v>
      </c>
      <c r="N39" s="90">
        <f t="shared" si="6"/>
        <v>0</v>
      </c>
      <c r="O39" s="79"/>
      <c r="P39" s="38">
        <f t="shared" si="7"/>
      </c>
      <c r="Q39" s="159"/>
    </row>
    <row r="40" spans="1:17" ht="15" customHeight="1" hidden="1">
      <c r="A40" s="86">
        <v>32</v>
      </c>
      <c r="B40" s="27"/>
      <c r="C40" s="26"/>
      <c r="D40" s="48"/>
      <c r="E40" s="73"/>
      <c r="F40" s="40"/>
      <c r="G40" s="41"/>
      <c r="H40" s="41"/>
      <c r="I40" s="88">
        <f t="shared" si="4"/>
        <v>0</v>
      </c>
      <c r="J40" s="23"/>
      <c r="K40" s="20"/>
      <c r="L40" s="20"/>
      <c r="M40" s="89">
        <f t="shared" si="5"/>
        <v>0</v>
      </c>
      <c r="N40" s="90">
        <f t="shared" si="6"/>
        <v>0</v>
      </c>
      <c r="O40" s="79"/>
      <c r="P40" s="38">
        <f t="shared" si="7"/>
      </c>
      <c r="Q40" s="159"/>
    </row>
    <row r="41" spans="1:17" ht="15" customHeight="1" hidden="1">
      <c r="A41" s="87">
        <v>33</v>
      </c>
      <c r="B41" s="34"/>
      <c r="C41" s="37"/>
      <c r="D41" s="48"/>
      <c r="E41" s="85"/>
      <c r="F41" s="40"/>
      <c r="G41" s="41"/>
      <c r="H41" s="44"/>
      <c r="I41" s="88">
        <f t="shared" si="4"/>
        <v>0</v>
      </c>
      <c r="J41" s="23"/>
      <c r="K41" s="20"/>
      <c r="L41" s="20"/>
      <c r="M41" s="89">
        <f t="shared" si="5"/>
        <v>0</v>
      </c>
      <c r="N41" s="90">
        <f t="shared" si="6"/>
        <v>0</v>
      </c>
      <c r="O41" s="79"/>
      <c r="P41" s="38">
        <f t="shared" si="7"/>
      </c>
      <c r="Q41" s="160"/>
    </row>
    <row r="42" spans="1:17" ht="15" customHeight="1" hidden="1">
      <c r="A42" s="86">
        <v>34</v>
      </c>
      <c r="B42" s="102"/>
      <c r="C42" s="26"/>
      <c r="D42" s="48"/>
      <c r="E42" s="66"/>
      <c r="F42" s="22"/>
      <c r="G42" s="24"/>
      <c r="H42" s="24"/>
      <c r="I42" s="88">
        <f t="shared" si="4"/>
        <v>0</v>
      </c>
      <c r="J42" s="23"/>
      <c r="K42" s="20"/>
      <c r="L42" s="20"/>
      <c r="M42" s="89">
        <f t="shared" si="5"/>
        <v>0</v>
      </c>
      <c r="N42" s="90">
        <f t="shared" si="6"/>
        <v>0</v>
      </c>
      <c r="O42" s="79"/>
      <c r="P42" s="38">
        <f t="shared" si="7"/>
      </c>
      <c r="Q42" s="159"/>
    </row>
    <row r="43" spans="1:17" ht="15" customHeight="1" hidden="1">
      <c r="A43" s="86">
        <v>35</v>
      </c>
      <c r="B43" s="32"/>
      <c r="C43" s="45"/>
      <c r="D43" s="48"/>
      <c r="E43" s="67"/>
      <c r="F43" s="54"/>
      <c r="G43" s="20"/>
      <c r="H43" s="20"/>
      <c r="I43" s="88">
        <f t="shared" si="4"/>
        <v>0</v>
      </c>
      <c r="J43" s="23"/>
      <c r="K43" s="20"/>
      <c r="L43" s="20"/>
      <c r="M43" s="89">
        <f t="shared" si="5"/>
        <v>0</v>
      </c>
      <c r="N43" s="90">
        <f t="shared" si="6"/>
        <v>0</v>
      </c>
      <c r="O43" s="79"/>
      <c r="P43" s="38">
        <f t="shared" si="7"/>
      </c>
      <c r="Q43" s="59"/>
    </row>
    <row r="44" spans="1:17" ht="15" customHeight="1" hidden="1">
      <c r="A44" s="87">
        <v>36</v>
      </c>
      <c r="B44" s="27"/>
      <c r="C44" s="21"/>
      <c r="D44" s="50"/>
      <c r="E44" s="98"/>
      <c r="F44" s="54"/>
      <c r="G44" s="20"/>
      <c r="H44" s="20"/>
      <c r="I44" s="88">
        <f t="shared" si="4"/>
        <v>0</v>
      </c>
      <c r="J44" s="23"/>
      <c r="K44" s="20"/>
      <c r="L44" s="20"/>
      <c r="M44" s="89">
        <f t="shared" si="5"/>
        <v>0</v>
      </c>
      <c r="N44" s="90">
        <f t="shared" si="6"/>
        <v>0</v>
      </c>
      <c r="O44" s="79"/>
      <c r="P44" s="38">
        <f t="shared" si="7"/>
      </c>
      <c r="Q44" s="158"/>
    </row>
    <row r="45" spans="1:17" ht="15" customHeight="1" hidden="1">
      <c r="A45" s="86">
        <v>37</v>
      </c>
      <c r="B45" s="32"/>
      <c r="C45" s="36"/>
      <c r="D45" s="48"/>
      <c r="E45" s="66"/>
      <c r="F45" s="40"/>
      <c r="G45" s="41"/>
      <c r="H45" s="41"/>
      <c r="I45" s="88">
        <f t="shared" si="4"/>
        <v>0</v>
      </c>
      <c r="J45" s="23"/>
      <c r="K45" s="20"/>
      <c r="L45" s="20"/>
      <c r="M45" s="89">
        <f t="shared" si="5"/>
        <v>0</v>
      </c>
      <c r="N45" s="90">
        <f t="shared" si="6"/>
        <v>0</v>
      </c>
      <c r="O45" s="79"/>
      <c r="P45" s="38">
        <f t="shared" si="7"/>
      </c>
      <c r="Q45" s="158"/>
    </row>
    <row r="46" spans="1:17" ht="15" customHeight="1" hidden="1">
      <c r="A46" s="86">
        <v>38</v>
      </c>
      <c r="B46" s="34"/>
      <c r="C46" s="37"/>
      <c r="D46" s="48"/>
      <c r="E46" s="85"/>
      <c r="F46" s="40"/>
      <c r="G46" s="41"/>
      <c r="H46" s="44"/>
      <c r="I46" s="88">
        <f t="shared" si="4"/>
        <v>0</v>
      </c>
      <c r="J46" s="23"/>
      <c r="K46" s="20"/>
      <c r="L46" s="20"/>
      <c r="M46" s="89">
        <f t="shared" si="5"/>
        <v>0</v>
      </c>
      <c r="N46" s="90">
        <f t="shared" si="6"/>
        <v>0</v>
      </c>
      <c r="O46" s="79"/>
      <c r="P46" s="38">
        <f t="shared" si="7"/>
      </c>
      <c r="Q46" s="159"/>
    </row>
    <row r="47" spans="1:17" ht="15" customHeight="1" hidden="1">
      <c r="A47" s="87">
        <v>39</v>
      </c>
      <c r="B47" s="27"/>
      <c r="C47" s="26"/>
      <c r="D47" s="50"/>
      <c r="E47" s="67"/>
      <c r="F47" s="54"/>
      <c r="G47" s="20"/>
      <c r="H47" s="20"/>
      <c r="I47" s="88">
        <f t="shared" si="4"/>
        <v>0</v>
      </c>
      <c r="J47" s="23"/>
      <c r="K47" s="20"/>
      <c r="L47" s="20"/>
      <c r="M47" s="89">
        <f t="shared" si="5"/>
        <v>0</v>
      </c>
      <c r="N47" s="90">
        <f t="shared" si="6"/>
        <v>0</v>
      </c>
      <c r="O47" s="79"/>
      <c r="P47" s="38">
        <f t="shared" si="7"/>
      </c>
      <c r="Q47" s="158"/>
    </row>
    <row r="48" spans="1:17" ht="15" customHeight="1" hidden="1">
      <c r="A48" s="86">
        <v>40</v>
      </c>
      <c r="B48" s="32"/>
      <c r="C48" s="36"/>
      <c r="D48" s="48"/>
      <c r="E48" s="64"/>
      <c r="F48" s="83"/>
      <c r="G48" s="57"/>
      <c r="H48" s="57"/>
      <c r="I48" s="88">
        <f t="shared" si="4"/>
        <v>0</v>
      </c>
      <c r="J48" s="23"/>
      <c r="K48" s="20"/>
      <c r="L48" s="20"/>
      <c r="M48" s="89">
        <f t="shared" si="5"/>
        <v>0</v>
      </c>
      <c r="N48" s="90">
        <f t="shared" si="6"/>
        <v>0</v>
      </c>
      <c r="O48" s="79"/>
      <c r="P48" s="38">
        <f t="shared" si="7"/>
      </c>
      <c r="Q48" s="158"/>
    </row>
    <row r="49" spans="1:17" ht="15" customHeight="1" hidden="1">
      <c r="A49" s="86">
        <v>41</v>
      </c>
      <c r="B49" s="32"/>
      <c r="C49" s="36"/>
      <c r="D49" s="48"/>
      <c r="E49" s="66"/>
      <c r="F49" s="22"/>
      <c r="G49" s="24"/>
      <c r="H49" s="24"/>
      <c r="I49" s="88">
        <f t="shared" si="4"/>
        <v>0</v>
      </c>
      <c r="J49" s="23"/>
      <c r="K49" s="20"/>
      <c r="L49" s="20"/>
      <c r="M49" s="89">
        <f t="shared" si="5"/>
        <v>0</v>
      </c>
      <c r="N49" s="90">
        <f t="shared" si="6"/>
        <v>0</v>
      </c>
      <c r="O49" s="79"/>
      <c r="P49" s="38">
        <f t="shared" si="7"/>
      </c>
      <c r="Q49" s="158"/>
    </row>
    <row r="50" spans="1:17" ht="15" customHeight="1" hidden="1">
      <c r="A50" s="87">
        <v>42</v>
      </c>
      <c r="B50" s="34"/>
      <c r="C50" s="37"/>
      <c r="D50" s="48"/>
      <c r="E50" s="85"/>
      <c r="F50" s="40"/>
      <c r="G50" s="41"/>
      <c r="H50" s="44"/>
      <c r="I50" s="88">
        <f t="shared" si="4"/>
        <v>0</v>
      </c>
      <c r="J50" s="23"/>
      <c r="K50" s="20"/>
      <c r="L50" s="20"/>
      <c r="M50" s="89">
        <f t="shared" si="5"/>
        <v>0</v>
      </c>
      <c r="N50" s="90">
        <f t="shared" si="6"/>
        <v>0</v>
      </c>
      <c r="O50" s="79"/>
      <c r="P50" s="38">
        <f t="shared" si="7"/>
      </c>
      <c r="Q50" s="160"/>
    </row>
    <row r="51" spans="1:17" ht="15" customHeight="1" hidden="1">
      <c r="A51" s="86">
        <v>43</v>
      </c>
      <c r="B51" s="32"/>
      <c r="C51" s="36"/>
      <c r="D51" s="48"/>
      <c r="E51" s="67"/>
      <c r="F51" s="54"/>
      <c r="G51" s="20"/>
      <c r="H51" s="20"/>
      <c r="I51" s="88">
        <f t="shared" si="4"/>
        <v>0</v>
      </c>
      <c r="J51" s="23"/>
      <c r="K51" s="20"/>
      <c r="L51" s="20"/>
      <c r="M51" s="89">
        <f t="shared" si="5"/>
        <v>0</v>
      </c>
      <c r="N51" s="90">
        <f t="shared" si="6"/>
        <v>0</v>
      </c>
      <c r="O51" s="79"/>
      <c r="P51" s="38">
        <f t="shared" si="7"/>
      </c>
      <c r="Q51" s="59"/>
    </row>
    <row r="52" spans="1:17" ht="15" customHeight="1" hidden="1">
      <c r="A52" s="86">
        <v>44</v>
      </c>
      <c r="B52" s="32"/>
      <c r="C52" s="36"/>
      <c r="D52" s="48"/>
      <c r="E52" s="73"/>
      <c r="F52" s="54"/>
      <c r="G52" s="20"/>
      <c r="H52" s="20"/>
      <c r="I52" s="88">
        <f t="shared" si="4"/>
        <v>0</v>
      </c>
      <c r="J52" s="23"/>
      <c r="K52" s="20"/>
      <c r="L52" s="20"/>
      <c r="M52" s="89">
        <f t="shared" si="5"/>
        <v>0</v>
      </c>
      <c r="N52" s="90">
        <f t="shared" si="6"/>
        <v>0</v>
      </c>
      <c r="O52" s="79"/>
      <c r="P52" s="38">
        <f t="shared" si="7"/>
      </c>
      <c r="Q52" s="158"/>
    </row>
    <row r="53" spans="1:17" ht="15" customHeight="1" hidden="1">
      <c r="A53" s="87">
        <v>45</v>
      </c>
      <c r="B53" s="32"/>
      <c r="C53" s="36"/>
      <c r="D53" s="48"/>
      <c r="E53" s="66"/>
      <c r="F53" s="54"/>
      <c r="G53" s="20"/>
      <c r="H53" s="20"/>
      <c r="I53" s="88">
        <f t="shared" si="4"/>
        <v>0</v>
      </c>
      <c r="J53" s="23"/>
      <c r="K53" s="20"/>
      <c r="L53" s="20"/>
      <c r="M53" s="89">
        <f t="shared" si="5"/>
        <v>0</v>
      </c>
      <c r="N53" s="90">
        <f t="shared" si="6"/>
        <v>0</v>
      </c>
      <c r="O53" s="79"/>
      <c r="P53" s="38">
        <f t="shared" si="7"/>
      </c>
      <c r="Q53" s="59"/>
    </row>
    <row r="54" spans="1:17" ht="15" customHeight="1" hidden="1">
      <c r="A54" s="86">
        <v>46</v>
      </c>
      <c r="B54" s="25"/>
      <c r="C54" s="26"/>
      <c r="D54" s="58"/>
      <c r="E54" s="72"/>
      <c r="F54" s="54"/>
      <c r="G54" s="20"/>
      <c r="H54" s="20"/>
      <c r="I54" s="88">
        <f t="shared" si="4"/>
        <v>0</v>
      </c>
      <c r="J54" s="23"/>
      <c r="K54" s="20"/>
      <c r="L54" s="20"/>
      <c r="M54" s="89">
        <f t="shared" si="5"/>
        <v>0</v>
      </c>
      <c r="N54" s="90">
        <f t="shared" si="6"/>
        <v>0</v>
      </c>
      <c r="O54" s="79"/>
      <c r="P54" s="38">
        <f t="shared" si="7"/>
      </c>
      <c r="Q54" s="158"/>
    </row>
    <row r="56" spans="3:4" ht="12.75">
      <c r="C56" s="185"/>
      <c r="D56" s="276" t="s">
        <v>559</v>
      </c>
    </row>
    <row r="58" spans="3:4" ht="12.75">
      <c r="C58" s="279"/>
      <c r="D58" s="276" t="s">
        <v>563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3 J9:L33 F39:H41 J39:L41">
    <cfRule type="cellIs" priority="8" dxfId="0" operator="greaterThan" stopIfTrue="1">
      <formula>"n"</formula>
    </cfRule>
  </conditionalFormatting>
  <conditionalFormatting sqref="F42:H44 J42:L44">
    <cfRule type="cellIs" priority="6" dxfId="0" operator="greaterThan" stopIfTrue="1">
      <formula>"n"</formula>
    </cfRule>
  </conditionalFormatting>
  <conditionalFormatting sqref="F34:H35 J34:L35 J37:L38 F37:H38">
    <cfRule type="cellIs" priority="7" dxfId="0" operator="greaterThan" stopIfTrue="1">
      <formula>"n"</formula>
    </cfRule>
  </conditionalFormatting>
  <conditionalFormatting sqref="F45:H45 J45:L45">
    <cfRule type="cellIs" priority="5" dxfId="0" operator="greaterThan" stopIfTrue="1">
      <formula>"n"</formula>
    </cfRule>
  </conditionalFormatting>
  <conditionalFormatting sqref="F46:H49 J46:L49">
    <cfRule type="cellIs" priority="4" dxfId="0" operator="greaterThan" stopIfTrue="1">
      <formula>"n"</formula>
    </cfRule>
  </conditionalFormatting>
  <conditionalFormatting sqref="F50:H53 J50:L53">
    <cfRule type="cellIs" priority="3" dxfId="0" operator="greaterThan" stopIfTrue="1">
      <formula>"n"</formula>
    </cfRule>
  </conditionalFormatting>
  <conditionalFormatting sqref="F54:H54 J54:L54">
    <cfRule type="cellIs" priority="2" dxfId="0" operator="greaterThan" stopIfTrue="1">
      <formula>"n"</formula>
    </cfRule>
  </conditionalFormatting>
  <conditionalFormatting sqref="J36:L36 F36:H36">
    <cfRule type="cellIs" priority="1" dxfId="0" operator="greaterThan" stopIfTrue="1">
      <formula>"n"</formula>
    </cfRule>
  </conditionalFormatting>
  <dataValidations count="1">
    <dataValidation type="whole" allowBlank="1" sqref="F11:H13 F25:H5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apas27">
    <tabColor rgb="FF00B0F0"/>
    <pageSetUpPr fitToPage="1"/>
  </sheetPr>
  <dimension ref="A1:R56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157" customWidth="1"/>
    <col min="18" max="18" width="14.00390625" style="6" customWidth="1"/>
  </cols>
  <sheetData>
    <row r="1" spans="1:18" ht="60" customHeight="1">
      <c r="A1" s="286" t="s">
        <v>564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188</v>
      </c>
      <c r="B5" s="291"/>
      <c r="C5" s="291"/>
      <c r="D5" s="16"/>
      <c r="E5" s="76"/>
      <c r="F5" s="291" t="s">
        <v>187</v>
      </c>
      <c r="G5" s="291"/>
      <c r="H5" s="291"/>
      <c r="I5" s="10"/>
      <c r="J5" s="292" t="s">
        <v>518</v>
      </c>
      <c r="K5" s="293"/>
      <c r="L5" s="293"/>
      <c r="M5" s="10"/>
      <c r="N5" s="10"/>
      <c r="O5" s="10"/>
      <c r="P5" s="11" t="s">
        <v>180</v>
      </c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299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0"/>
    </row>
    <row r="9" spans="1:18" ht="15" customHeight="1">
      <c r="A9" s="56">
        <v>1</v>
      </c>
      <c r="B9" s="25" t="s">
        <v>493</v>
      </c>
      <c r="C9" s="165" t="s">
        <v>490</v>
      </c>
      <c r="D9" s="58" t="s">
        <v>423</v>
      </c>
      <c r="E9" s="164">
        <v>73.3</v>
      </c>
      <c r="F9" s="81">
        <v>70</v>
      </c>
      <c r="G9" s="61">
        <v>72</v>
      </c>
      <c r="H9" s="61">
        <v>75</v>
      </c>
      <c r="I9" s="88">
        <f aca="true" t="shared" si="0" ref="I9:I18">MAX(F9:H9)</f>
        <v>75</v>
      </c>
      <c r="J9" s="23">
        <v>80</v>
      </c>
      <c r="K9" s="20">
        <v>83</v>
      </c>
      <c r="L9" s="20">
        <v>85</v>
      </c>
      <c r="M9" s="89">
        <f aca="true" t="shared" si="1" ref="M9:M18">MAX(J9:L9)</f>
        <v>85</v>
      </c>
      <c r="N9" s="90">
        <f aca="true" t="shared" si="2" ref="N9:N18">SUM(I9,M9)</f>
        <v>160</v>
      </c>
      <c r="O9" s="79">
        <v>28</v>
      </c>
      <c r="P9" s="162">
        <f aca="true" t="shared" si="3" ref="P9:P18">IF(ISERROR(N9*10^(0.75194503*(LOG10(E9/175.508))^2)),"",N9*10^(0.75194503*(LOG10(E9/175.508))^2))</f>
        <v>205.22965687163818</v>
      </c>
      <c r="Q9" s="59" t="s">
        <v>473</v>
      </c>
      <c r="R9"/>
    </row>
    <row r="10" spans="1:18" ht="15" customHeight="1">
      <c r="A10" s="56">
        <v>2</v>
      </c>
      <c r="B10" s="27" t="s">
        <v>234</v>
      </c>
      <c r="C10" s="26" t="s">
        <v>73</v>
      </c>
      <c r="D10" s="50" t="s">
        <v>64</v>
      </c>
      <c r="E10" s="70">
        <v>73.1</v>
      </c>
      <c r="F10" s="82" t="s">
        <v>160</v>
      </c>
      <c r="G10" s="61">
        <v>65</v>
      </c>
      <c r="H10" s="61">
        <v>69</v>
      </c>
      <c r="I10" s="88">
        <f t="shared" si="0"/>
        <v>69</v>
      </c>
      <c r="J10" s="23">
        <v>83</v>
      </c>
      <c r="K10" s="20" t="s">
        <v>545</v>
      </c>
      <c r="L10" s="20" t="s">
        <v>545</v>
      </c>
      <c r="M10" s="89">
        <f t="shared" si="1"/>
        <v>83</v>
      </c>
      <c r="N10" s="90">
        <f t="shared" si="2"/>
        <v>152</v>
      </c>
      <c r="O10" s="79">
        <v>25</v>
      </c>
      <c r="P10" s="162">
        <f t="shared" si="3"/>
        <v>195.2726669040021</v>
      </c>
      <c r="Q10" s="158" t="s">
        <v>65</v>
      </c>
      <c r="R10"/>
    </row>
    <row r="11" spans="1:18" ht="15" customHeight="1">
      <c r="A11" s="71">
        <v>3</v>
      </c>
      <c r="B11" s="25" t="s">
        <v>233</v>
      </c>
      <c r="C11" s="21" t="s">
        <v>133</v>
      </c>
      <c r="D11" s="58" t="s">
        <v>86</v>
      </c>
      <c r="E11" s="70">
        <v>73.35</v>
      </c>
      <c r="F11" s="23">
        <v>50</v>
      </c>
      <c r="G11" s="20" t="s">
        <v>390</v>
      </c>
      <c r="H11" s="20" t="s">
        <v>390</v>
      </c>
      <c r="I11" s="88">
        <f t="shared" si="0"/>
        <v>50</v>
      </c>
      <c r="J11" s="23">
        <v>61</v>
      </c>
      <c r="K11" s="20">
        <v>64</v>
      </c>
      <c r="L11" s="20" t="s">
        <v>160</v>
      </c>
      <c r="M11" s="89">
        <f t="shared" si="1"/>
        <v>64</v>
      </c>
      <c r="N11" s="90">
        <f t="shared" si="2"/>
        <v>114</v>
      </c>
      <c r="O11" s="79">
        <v>23</v>
      </c>
      <c r="P11" s="162">
        <f t="shared" si="3"/>
        <v>146.1693021449527</v>
      </c>
      <c r="Q11" s="158" t="s">
        <v>134</v>
      </c>
      <c r="R11"/>
    </row>
    <row r="12" spans="1:18" ht="15" customHeight="1">
      <c r="A12" s="56">
        <v>4</v>
      </c>
      <c r="B12" s="25" t="s">
        <v>399</v>
      </c>
      <c r="C12" s="165" t="s">
        <v>546</v>
      </c>
      <c r="D12" s="58" t="s">
        <v>353</v>
      </c>
      <c r="E12" s="164">
        <v>72.55</v>
      </c>
      <c r="F12" s="23">
        <v>50</v>
      </c>
      <c r="G12" s="20" t="s">
        <v>390</v>
      </c>
      <c r="H12" s="20" t="s">
        <v>390</v>
      </c>
      <c r="I12" s="88">
        <f t="shared" si="0"/>
        <v>50</v>
      </c>
      <c r="J12" s="23" t="s">
        <v>412</v>
      </c>
      <c r="K12" s="20">
        <v>63</v>
      </c>
      <c r="L12" s="20" t="s">
        <v>160</v>
      </c>
      <c r="M12" s="89">
        <f t="shared" si="1"/>
        <v>63</v>
      </c>
      <c r="N12" s="90">
        <f t="shared" si="2"/>
        <v>113</v>
      </c>
      <c r="O12" s="79">
        <v>22</v>
      </c>
      <c r="P12" s="162">
        <f t="shared" si="3"/>
        <v>145.80106646490646</v>
      </c>
      <c r="Q12" s="59" t="s">
        <v>357</v>
      </c>
      <c r="R12"/>
    </row>
    <row r="13" spans="1:17" ht="15" customHeight="1">
      <c r="A13" s="56">
        <v>5</v>
      </c>
      <c r="B13" s="25" t="s">
        <v>401</v>
      </c>
      <c r="C13" s="26" t="s">
        <v>548</v>
      </c>
      <c r="D13" s="163" t="s">
        <v>341</v>
      </c>
      <c r="E13" s="164">
        <v>71.2</v>
      </c>
      <c r="F13" s="84">
        <v>35</v>
      </c>
      <c r="G13" s="20">
        <v>38</v>
      </c>
      <c r="H13" s="20">
        <v>40</v>
      </c>
      <c r="I13" s="88">
        <f t="shared" si="0"/>
        <v>40</v>
      </c>
      <c r="J13" s="23">
        <v>45</v>
      </c>
      <c r="K13" s="20">
        <v>48</v>
      </c>
      <c r="L13" s="20">
        <v>50</v>
      </c>
      <c r="M13" s="89">
        <f t="shared" si="1"/>
        <v>50</v>
      </c>
      <c r="N13" s="90">
        <f t="shared" si="2"/>
        <v>90</v>
      </c>
      <c r="O13" s="79">
        <v>21</v>
      </c>
      <c r="P13" s="162">
        <f t="shared" si="3"/>
        <v>117.40361988503108</v>
      </c>
      <c r="Q13" s="59" t="s">
        <v>347</v>
      </c>
    </row>
    <row r="14" spans="1:17" ht="15" customHeight="1">
      <c r="A14" s="71">
        <v>6</v>
      </c>
      <c r="B14" s="27" t="s">
        <v>494</v>
      </c>
      <c r="C14" s="26" t="s">
        <v>491</v>
      </c>
      <c r="D14" s="58" t="s">
        <v>423</v>
      </c>
      <c r="E14" s="73">
        <v>71.1</v>
      </c>
      <c r="F14" s="68">
        <v>30</v>
      </c>
      <c r="G14" s="39">
        <v>32</v>
      </c>
      <c r="H14" s="39">
        <v>33</v>
      </c>
      <c r="I14" s="88">
        <f t="shared" si="0"/>
        <v>33</v>
      </c>
      <c r="J14" s="23">
        <v>40</v>
      </c>
      <c r="K14" s="20">
        <v>43</v>
      </c>
      <c r="L14" s="20" t="s">
        <v>298</v>
      </c>
      <c r="M14" s="89">
        <f t="shared" si="1"/>
        <v>43</v>
      </c>
      <c r="N14" s="90">
        <f t="shared" si="2"/>
        <v>76</v>
      </c>
      <c r="O14" s="79">
        <v>20</v>
      </c>
      <c r="P14" s="162">
        <f t="shared" si="3"/>
        <v>99.22303898738087</v>
      </c>
      <c r="Q14" s="59" t="s">
        <v>437</v>
      </c>
    </row>
    <row r="15" spans="1:17" ht="15" customHeight="1">
      <c r="A15" s="56">
        <v>7</v>
      </c>
      <c r="B15" s="32" t="s">
        <v>333</v>
      </c>
      <c r="C15" s="36" t="s">
        <v>549</v>
      </c>
      <c r="D15" s="48" t="s">
        <v>251</v>
      </c>
      <c r="E15" s="73">
        <v>70.1</v>
      </c>
      <c r="F15" s="54">
        <v>30</v>
      </c>
      <c r="G15" s="20">
        <v>33</v>
      </c>
      <c r="H15" s="20">
        <v>35</v>
      </c>
      <c r="I15" s="88">
        <f t="shared" si="0"/>
        <v>35</v>
      </c>
      <c r="J15" s="23">
        <v>38</v>
      </c>
      <c r="K15" s="20">
        <v>40</v>
      </c>
      <c r="L15" s="20">
        <v>42</v>
      </c>
      <c r="M15" s="89">
        <f t="shared" si="1"/>
        <v>42</v>
      </c>
      <c r="N15" s="90">
        <f t="shared" si="2"/>
        <v>77</v>
      </c>
      <c r="O15" s="79">
        <v>19</v>
      </c>
      <c r="P15" s="38">
        <f t="shared" si="3"/>
        <v>101.37913394694232</v>
      </c>
      <c r="Q15" s="59" t="s">
        <v>299</v>
      </c>
    </row>
    <row r="16" spans="1:17" ht="15" customHeight="1">
      <c r="A16" s="86">
        <v>8</v>
      </c>
      <c r="B16" s="32" t="s">
        <v>235</v>
      </c>
      <c r="C16" s="26" t="s">
        <v>46</v>
      </c>
      <c r="D16" s="48" t="s">
        <v>19</v>
      </c>
      <c r="E16" s="64">
        <v>75.1</v>
      </c>
      <c r="F16" s="22">
        <v>25</v>
      </c>
      <c r="G16" s="24">
        <v>27</v>
      </c>
      <c r="H16" s="24">
        <v>30</v>
      </c>
      <c r="I16" s="88">
        <f t="shared" si="0"/>
        <v>30</v>
      </c>
      <c r="J16" s="23">
        <v>35</v>
      </c>
      <c r="K16" s="20">
        <v>40</v>
      </c>
      <c r="L16" s="20">
        <v>42</v>
      </c>
      <c r="M16" s="89">
        <f t="shared" si="1"/>
        <v>42</v>
      </c>
      <c r="N16" s="90">
        <f t="shared" si="2"/>
        <v>72</v>
      </c>
      <c r="O16" s="79">
        <v>18</v>
      </c>
      <c r="P16" s="38">
        <f t="shared" si="3"/>
        <v>91.10198049071747</v>
      </c>
      <c r="Q16" s="159" t="s">
        <v>38</v>
      </c>
    </row>
    <row r="17" spans="1:17" ht="15" customHeight="1">
      <c r="A17" s="87">
        <v>9</v>
      </c>
      <c r="B17" s="34" t="s">
        <v>495</v>
      </c>
      <c r="C17" s="37" t="s">
        <v>492</v>
      </c>
      <c r="D17" s="48" t="s">
        <v>424</v>
      </c>
      <c r="E17" s="108">
        <v>75.6</v>
      </c>
      <c r="F17" s="68">
        <v>15</v>
      </c>
      <c r="G17" s="39">
        <v>17</v>
      </c>
      <c r="H17" s="100" t="s">
        <v>159</v>
      </c>
      <c r="I17" s="88">
        <f t="shared" si="0"/>
        <v>17</v>
      </c>
      <c r="J17" s="23">
        <v>20</v>
      </c>
      <c r="K17" s="20">
        <v>25</v>
      </c>
      <c r="L17" s="20" t="s">
        <v>355</v>
      </c>
      <c r="M17" s="89">
        <f t="shared" si="1"/>
        <v>25</v>
      </c>
      <c r="N17" s="90">
        <f t="shared" si="2"/>
        <v>42</v>
      </c>
      <c r="O17" s="79">
        <v>17</v>
      </c>
      <c r="P17" s="38">
        <f t="shared" si="3"/>
        <v>52.9484313868224</v>
      </c>
      <c r="Q17" s="159" t="s">
        <v>438</v>
      </c>
    </row>
    <row r="18" spans="1:17" ht="15" customHeight="1">
      <c r="A18" s="207">
        <v>10</v>
      </c>
      <c r="B18" s="225" t="s">
        <v>400</v>
      </c>
      <c r="C18" s="221" t="s">
        <v>547</v>
      </c>
      <c r="D18" s="222" t="s">
        <v>353</v>
      </c>
      <c r="E18" s="226">
        <v>70.6</v>
      </c>
      <c r="F18" s="227">
        <v>46</v>
      </c>
      <c r="G18" s="228" t="s">
        <v>398</v>
      </c>
      <c r="H18" s="228">
        <v>48</v>
      </c>
      <c r="I18" s="188">
        <f t="shared" si="0"/>
        <v>48</v>
      </c>
      <c r="J18" s="186">
        <v>55</v>
      </c>
      <c r="K18" s="187" t="s">
        <v>169</v>
      </c>
      <c r="L18" s="187">
        <v>60</v>
      </c>
      <c r="M18" s="189">
        <f t="shared" si="1"/>
        <v>60</v>
      </c>
      <c r="N18" s="190">
        <f t="shared" si="2"/>
        <v>108</v>
      </c>
      <c r="O18" s="191"/>
      <c r="P18" s="192">
        <f t="shared" si="3"/>
        <v>141.59194755725454</v>
      </c>
      <c r="Q18" s="195" t="s">
        <v>403</v>
      </c>
    </row>
    <row r="19" spans="1:17" ht="15" customHeight="1" hidden="1">
      <c r="A19" s="86">
        <v>11</v>
      </c>
      <c r="B19" s="29"/>
      <c r="C19" s="55"/>
      <c r="D19" s="31"/>
      <c r="E19" s="66"/>
      <c r="F19" s="43"/>
      <c r="G19" s="42"/>
      <c r="H19" s="42"/>
      <c r="I19" s="88">
        <f aca="true" t="shared" si="4" ref="I19:I54">MAX(F19:H19)</f>
        <v>0</v>
      </c>
      <c r="J19" s="23"/>
      <c r="K19" s="20"/>
      <c r="L19" s="20"/>
      <c r="M19" s="89">
        <f aca="true" t="shared" si="5" ref="M19:M54">MAX(J19:L19)</f>
        <v>0</v>
      </c>
      <c r="N19" s="90">
        <f aca="true" t="shared" si="6" ref="N19:N54">SUM(I19,M19)</f>
        <v>0</v>
      </c>
      <c r="O19" s="79"/>
      <c r="P19" s="38">
        <f aca="true" t="shared" si="7" ref="P19:P54">IF(ISERROR(N19*10^(0.75194503*(LOG10(E19/175.508))^2)),"",N19*10^(0.75194503*(LOG10(E19/175.508))^2))</f>
      </c>
      <c r="Q19" s="59"/>
    </row>
    <row r="20" spans="1:17" ht="15" customHeight="1" hidden="1">
      <c r="A20" s="87">
        <v>12</v>
      </c>
      <c r="B20" s="27"/>
      <c r="C20" s="26"/>
      <c r="D20" s="48"/>
      <c r="E20" s="67"/>
      <c r="F20" s="68"/>
      <c r="G20" s="39"/>
      <c r="H20" s="39"/>
      <c r="I20" s="88">
        <f t="shared" si="4"/>
        <v>0</v>
      </c>
      <c r="J20" s="23"/>
      <c r="K20" s="20"/>
      <c r="L20" s="20"/>
      <c r="M20" s="89">
        <f t="shared" si="5"/>
        <v>0</v>
      </c>
      <c r="N20" s="90">
        <f t="shared" si="6"/>
        <v>0</v>
      </c>
      <c r="O20" s="79"/>
      <c r="P20" s="38">
        <f t="shared" si="7"/>
      </c>
      <c r="Q20" s="159"/>
    </row>
    <row r="21" spans="1:17" ht="15" customHeight="1" hidden="1">
      <c r="A21" s="86">
        <v>13</v>
      </c>
      <c r="B21" s="32"/>
      <c r="C21" s="47"/>
      <c r="D21" s="48"/>
      <c r="E21" s="66"/>
      <c r="F21" s="62"/>
      <c r="G21" s="61"/>
      <c r="H21" s="61"/>
      <c r="I21" s="88">
        <f t="shared" si="4"/>
        <v>0</v>
      </c>
      <c r="J21" s="23"/>
      <c r="K21" s="20"/>
      <c r="L21" s="20"/>
      <c r="M21" s="89">
        <f t="shared" si="5"/>
        <v>0</v>
      </c>
      <c r="N21" s="90">
        <f t="shared" si="6"/>
        <v>0</v>
      </c>
      <c r="O21" s="79"/>
      <c r="P21" s="38">
        <f t="shared" si="7"/>
      </c>
      <c r="Q21" s="59"/>
    </row>
    <row r="22" spans="1:17" ht="15" customHeight="1" hidden="1">
      <c r="A22" s="86">
        <v>14</v>
      </c>
      <c r="B22" s="29"/>
      <c r="C22" s="28"/>
      <c r="D22" s="31"/>
      <c r="E22" s="66"/>
      <c r="F22" s="62"/>
      <c r="G22" s="61"/>
      <c r="H22" s="61"/>
      <c r="I22" s="88">
        <f t="shared" si="4"/>
        <v>0</v>
      </c>
      <c r="J22" s="23"/>
      <c r="K22" s="20"/>
      <c r="L22" s="20"/>
      <c r="M22" s="89">
        <f t="shared" si="5"/>
        <v>0</v>
      </c>
      <c r="N22" s="90">
        <f t="shared" si="6"/>
        <v>0</v>
      </c>
      <c r="O22" s="79"/>
      <c r="P22" s="38">
        <f t="shared" si="7"/>
      </c>
      <c r="Q22" s="59"/>
    </row>
    <row r="23" spans="1:17" ht="15" customHeight="1" hidden="1">
      <c r="A23" s="87">
        <v>15</v>
      </c>
      <c r="B23" s="91"/>
      <c r="C23" s="93"/>
      <c r="D23" s="31"/>
      <c r="E23" s="85"/>
      <c r="F23" s="68"/>
      <c r="G23" s="39"/>
      <c r="H23" s="100"/>
      <c r="I23" s="88">
        <f t="shared" si="4"/>
        <v>0</v>
      </c>
      <c r="J23" s="23"/>
      <c r="K23" s="20"/>
      <c r="L23" s="20"/>
      <c r="M23" s="89">
        <f t="shared" si="5"/>
        <v>0</v>
      </c>
      <c r="N23" s="90">
        <f t="shared" si="6"/>
        <v>0</v>
      </c>
      <c r="O23" s="79"/>
      <c r="P23" s="38">
        <f t="shared" si="7"/>
      </c>
      <c r="Q23" s="159"/>
    </row>
    <row r="24" spans="1:17" ht="15" customHeight="1" hidden="1">
      <c r="A24" s="86">
        <v>16</v>
      </c>
      <c r="B24" s="92"/>
      <c r="C24" s="94"/>
      <c r="D24" s="97"/>
      <c r="E24" s="67"/>
      <c r="F24" s="62"/>
      <c r="G24" s="61"/>
      <c r="H24" s="61"/>
      <c r="I24" s="88">
        <f t="shared" si="4"/>
        <v>0</v>
      </c>
      <c r="J24" s="23"/>
      <c r="K24" s="20"/>
      <c r="L24" s="20"/>
      <c r="M24" s="89">
        <f t="shared" si="5"/>
        <v>0</v>
      </c>
      <c r="N24" s="90">
        <f t="shared" si="6"/>
        <v>0</v>
      </c>
      <c r="O24" s="79"/>
      <c r="P24" s="38">
        <f t="shared" si="7"/>
      </c>
      <c r="Q24" s="59"/>
    </row>
    <row r="25" spans="1:17" ht="15" customHeight="1" hidden="1">
      <c r="A25" s="86">
        <v>17</v>
      </c>
      <c r="B25" s="29"/>
      <c r="C25" s="95"/>
      <c r="D25" s="31"/>
      <c r="E25" s="66"/>
      <c r="F25" s="54"/>
      <c r="G25" s="20"/>
      <c r="H25" s="20"/>
      <c r="I25" s="88">
        <f t="shared" si="4"/>
        <v>0</v>
      </c>
      <c r="J25" s="23"/>
      <c r="K25" s="20"/>
      <c r="L25" s="20"/>
      <c r="M25" s="89">
        <f t="shared" si="5"/>
        <v>0</v>
      </c>
      <c r="N25" s="90">
        <f t="shared" si="6"/>
        <v>0</v>
      </c>
      <c r="O25" s="79"/>
      <c r="P25" s="38">
        <f t="shared" si="7"/>
      </c>
      <c r="Q25" s="159"/>
    </row>
    <row r="26" spans="1:18" ht="15" customHeight="1" hidden="1">
      <c r="A26" s="87">
        <v>18</v>
      </c>
      <c r="B26" s="32"/>
      <c r="C26" s="26"/>
      <c r="D26" s="48"/>
      <c r="E26" s="66"/>
      <c r="F26" s="22"/>
      <c r="G26" s="24"/>
      <c r="H26" s="24"/>
      <c r="I26" s="88">
        <f t="shared" si="4"/>
        <v>0</v>
      </c>
      <c r="J26" s="23"/>
      <c r="K26" s="20"/>
      <c r="L26" s="20"/>
      <c r="M26" s="89">
        <f t="shared" si="5"/>
        <v>0</v>
      </c>
      <c r="N26" s="90">
        <f t="shared" si="6"/>
        <v>0</v>
      </c>
      <c r="O26" s="79"/>
      <c r="P26" s="38">
        <f t="shared" si="7"/>
      </c>
      <c r="Q26" s="159"/>
      <c r="R26" s="75"/>
    </row>
    <row r="27" spans="1:18" ht="15" customHeight="1" hidden="1">
      <c r="A27" s="86">
        <v>19</v>
      </c>
      <c r="B27" s="27"/>
      <c r="C27" s="26"/>
      <c r="D27" s="50"/>
      <c r="E27" s="67"/>
      <c r="F27" s="54"/>
      <c r="G27" s="20"/>
      <c r="H27" s="20"/>
      <c r="I27" s="88">
        <f t="shared" si="4"/>
        <v>0</v>
      </c>
      <c r="J27" s="23"/>
      <c r="K27" s="20"/>
      <c r="L27" s="20"/>
      <c r="M27" s="89">
        <f t="shared" si="5"/>
        <v>0</v>
      </c>
      <c r="N27" s="90">
        <f t="shared" si="6"/>
        <v>0</v>
      </c>
      <c r="O27" s="79"/>
      <c r="P27" s="38">
        <f t="shared" si="7"/>
      </c>
      <c r="Q27" s="158"/>
      <c r="R27" s="75"/>
    </row>
    <row r="28" spans="1:18" ht="15" customHeight="1" hidden="1">
      <c r="A28" s="86">
        <v>20</v>
      </c>
      <c r="B28" s="32"/>
      <c r="C28" s="47"/>
      <c r="D28" s="48"/>
      <c r="E28" s="66"/>
      <c r="F28" s="54"/>
      <c r="G28" s="20"/>
      <c r="H28" s="20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159"/>
      <c r="R28" s="75"/>
    </row>
    <row r="29" spans="1:17" ht="15" customHeight="1" hidden="1">
      <c r="A29" s="87">
        <v>21</v>
      </c>
      <c r="B29" s="32"/>
      <c r="C29" s="47"/>
      <c r="D29" s="48"/>
      <c r="E29" s="66"/>
      <c r="F29" s="54"/>
      <c r="G29" s="20"/>
      <c r="H29" s="20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59"/>
    </row>
    <row r="30" spans="1:17" ht="15" customHeight="1" hidden="1">
      <c r="A30" s="86">
        <v>22</v>
      </c>
      <c r="B30" s="27"/>
      <c r="C30" s="26"/>
      <c r="D30" s="48"/>
      <c r="E30" s="67"/>
      <c r="F30" s="40"/>
      <c r="G30" s="41"/>
      <c r="H30" s="41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159"/>
    </row>
    <row r="31" spans="1:17" ht="15" customHeight="1" hidden="1">
      <c r="A31" s="86">
        <v>23</v>
      </c>
      <c r="B31" s="34"/>
      <c r="C31" s="37"/>
      <c r="D31" s="48"/>
      <c r="E31" s="85"/>
      <c r="F31" s="40"/>
      <c r="G31" s="41"/>
      <c r="H31" s="44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159"/>
    </row>
    <row r="32" spans="1:17" ht="15" customHeight="1" hidden="1">
      <c r="A32" s="87">
        <v>24</v>
      </c>
      <c r="B32" s="25"/>
      <c r="C32" s="21"/>
      <c r="D32" s="58"/>
      <c r="E32" s="72"/>
      <c r="F32" s="40"/>
      <c r="G32" s="41"/>
      <c r="H32" s="41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158"/>
    </row>
    <row r="33" spans="1:17" ht="15" customHeight="1" hidden="1">
      <c r="A33" s="86">
        <v>25</v>
      </c>
      <c r="B33" s="32"/>
      <c r="C33" s="36"/>
      <c r="D33" s="48"/>
      <c r="E33" s="73"/>
      <c r="F33" s="54"/>
      <c r="G33" s="20"/>
      <c r="H33" s="20"/>
      <c r="I33" s="88">
        <f t="shared" si="4"/>
        <v>0</v>
      </c>
      <c r="J33" s="23"/>
      <c r="K33" s="20"/>
      <c r="L33" s="20"/>
      <c r="M33" s="89">
        <f t="shared" si="5"/>
        <v>0</v>
      </c>
      <c r="N33" s="90">
        <f t="shared" si="6"/>
        <v>0</v>
      </c>
      <c r="O33" s="79"/>
      <c r="P33" s="38">
        <f t="shared" si="7"/>
      </c>
      <c r="Q33" s="158"/>
    </row>
    <row r="34" spans="1:17" ht="15" customHeight="1" hidden="1">
      <c r="A34" s="86">
        <v>26</v>
      </c>
      <c r="B34" s="32"/>
      <c r="C34" s="47"/>
      <c r="D34" s="48"/>
      <c r="E34" s="66"/>
      <c r="F34" s="54"/>
      <c r="G34" s="20"/>
      <c r="H34" s="20"/>
      <c r="I34" s="88">
        <f t="shared" si="4"/>
        <v>0</v>
      </c>
      <c r="J34" s="23"/>
      <c r="K34" s="20"/>
      <c r="L34" s="20"/>
      <c r="M34" s="89">
        <f t="shared" si="5"/>
        <v>0</v>
      </c>
      <c r="N34" s="90">
        <f t="shared" si="6"/>
        <v>0</v>
      </c>
      <c r="O34" s="79"/>
      <c r="P34" s="38">
        <f t="shared" si="7"/>
      </c>
      <c r="Q34" s="159"/>
    </row>
    <row r="35" spans="1:17" ht="15" customHeight="1" hidden="1">
      <c r="A35" s="87">
        <v>27</v>
      </c>
      <c r="B35" s="32"/>
      <c r="C35" s="26"/>
      <c r="D35" s="48"/>
      <c r="E35" s="66"/>
      <c r="F35" s="22"/>
      <c r="G35" s="24"/>
      <c r="H35" s="24"/>
      <c r="I35" s="88">
        <f t="shared" si="4"/>
        <v>0</v>
      </c>
      <c r="J35" s="23"/>
      <c r="K35" s="20"/>
      <c r="L35" s="20"/>
      <c r="M35" s="89">
        <f t="shared" si="5"/>
        <v>0</v>
      </c>
      <c r="N35" s="90">
        <f t="shared" si="6"/>
        <v>0</v>
      </c>
      <c r="O35" s="79"/>
      <c r="P35" s="38">
        <f t="shared" si="7"/>
      </c>
      <c r="Q35" s="59"/>
    </row>
    <row r="36" spans="1:17" ht="15" customHeight="1" hidden="1">
      <c r="A36" s="86">
        <v>28</v>
      </c>
      <c r="B36" s="32"/>
      <c r="C36" s="26"/>
      <c r="D36" s="80"/>
      <c r="E36" s="73"/>
      <c r="F36" s="54"/>
      <c r="G36" s="20"/>
      <c r="H36" s="20"/>
      <c r="I36" s="88">
        <f t="shared" si="4"/>
        <v>0</v>
      </c>
      <c r="J36" s="23"/>
      <c r="K36" s="20"/>
      <c r="L36" s="20"/>
      <c r="M36" s="89">
        <f>MAX(J36:L36)</f>
        <v>0</v>
      </c>
      <c r="N36" s="90">
        <f>SUM(I36,M36)</f>
        <v>0</v>
      </c>
      <c r="O36" s="79"/>
      <c r="P36" s="38">
        <f>IF(ISERROR(N36*10^(0.75194503*(LOG10(E36/175.508))^2)),"",N36*10^(0.75194503*(LOG10(E36/175.508))^2))</f>
      </c>
      <c r="Q36" s="59"/>
    </row>
    <row r="37" spans="1:17" ht="15" customHeight="1" hidden="1">
      <c r="A37" s="86">
        <v>29</v>
      </c>
      <c r="B37" s="35"/>
      <c r="C37" s="46"/>
      <c r="D37" s="80"/>
      <c r="E37" s="73"/>
      <c r="F37" s="54"/>
      <c r="G37" s="20"/>
      <c r="H37" s="20"/>
      <c r="I37" s="88">
        <f t="shared" si="4"/>
        <v>0</v>
      </c>
      <c r="J37" s="23"/>
      <c r="K37" s="20"/>
      <c r="L37" s="20"/>
      <c r="M37" s="89">
        <f t="shared" si="5"/>
        <v>0</v>
      </c>
      <c r="N37" s="90">
        <f t="shared" si="6"/>
        <v>0</v>
      </c>
      <c r="O37" s="79"/>
      <c r="P37" s="38">
        <f t="shared" si="7"/>
      </c>
      <c r="Q37" s="59"/>
    </row>
    <row r="38" spans="1:17" ht="15" customHeight="1" hidden="1">
      <c r="A38" s="87">
        <v>30</v>
      </c>
      <c r="B38" s="27"/>
      <c r="C38" s="26"/>
      <c r="D38" s="48"/>
      <c r="E38" s="67"/>
      <c r="F38" s="40"/>
      <c r="G38" s="41"/>
      <c r="H38" s="41"/>
      <c r="I38" s="88">
        <f t="shared" si="4"/>
        <v>0</v>
      </c>
      <c r="J38" s="23"/>
      <c r="K38" s="20"/>
      <c r="L38" s="20"/>
      <c r="M38" s="89">
        <f t="shared" si="5"/>
        <v>0</v>
      </c>
      <c r="N38" s="90">
        <f t="shared" si="6"/>
        <v>0</v>
      </c>
      <c r="O38" s="79"/>
      <c r="P38" s="38">
        <f t="shared" si="7"/>
      </c>
      <c r="Q38" s="59"/>
    </row>
    <row r="39" spans="1:17" ht="15" customHeight="1" hidden="1">
      <c r="A39" s="86">
        <v>31</v>
      </c>
      <c r="B39" s="34"/>
      <c r="C39" s="37"/>
      <c r="D39" s="48"/>
      <c r="E39" s="85"/>
      <c r="F39" s="40"/>
      <c r="G39" s="41"/>
      <c r="H39" s="44"/>
      <c r="I39" s="88">
        <f t="shared" si="4"/>
        <v>0</v>
      </c>
      <c r="J39" s="23"/>
      <c r="K39" s="20"/>
      <c r="L39" s="20"/>
      <c r="M39" s="89">
        <f t="shared" si="5"/>
        <v>0</v>
      </c>
      <c r="N39" s="90">
        <f t="shared" si="6"/>
        <v>0</v>
      </c>
      <c r="O39" s="79"/>
      <c r="P39" s="38">
        <f t="shared" si="7"/>
      </c>
      <c r="Q39" s="159"/>
    </row>
    <row r="40" spans="1:17" ht="15" customHeight="1" hidden="1">
      <c r="A40" s="86">
        <v>32</v>
      </c>
      <c r="B40" s="27"/>
      <c r="C40" s="26"/>
      <c r="D40" s="48"/>
      <c r="E40" s="73"/>
      <c r="F40" s="40"/>
      <c r="G40" s="41"/>
      <c r="H40" s="41"/>
      <c r="I40" s="88">
        <f t="shared" si="4"/>
        <v>0</v>
      </c>
      <c r="J40" s="23"/>
      <c r="K40" s="20"/>
      <c r="L40" s="20"/>
      <c r="M40" s="89">
        <f t="shared" si="5"/>
        <v>0</v>
      </c>
      <c r="N40" s="90">
        <f t="shared" si="6"/>
        <v>0</v>
      </c>
      <c r="O40" s="79"/>
      <c r="P40" s="38">
        <f t="shared" si="7"/>
      </c>
      <c r="Q40" s="159"/>
    </row>
    <row r="41" spans="1:17" ht="15" customHeight="1" hidden="1">
      <c r="A41" s="87">
        <v>33</v>
      </c>
      <c r="B41" s="34"/>
      <c r="C41" s="37"/>
      <c r="D41" s="48"/>
      <c r="E41" s="85"/>
      <c r="F41" s="40"/>
      <c r="G41" s="41"/>
      <c r="H41" s="44"/>
      <c r="I41" s="88">
        <f t="shared" si="4"/>
        <v>0</v>
      </c>
      <c r="J41" s="23"/>
      <c r="K41" s="20"/>
      <c r="L41" s="20"/>
      <c r="M41" s="89">
        <f t="shared" si="5"/>
        <v>0</v>
      </c>
      <c r="N41" s="90">
        <f t="shared" si="6"/>
        <v>0</v>
      </c>
      <c r="O41" s="79"/>
      <c r="P41" s="38">
        <f t="shared" si="7"/>
      </c>
      <c r="Q41" s="160"/>
    </row>
    <row r="42" spans="1:17" ht="15" customHeight="1" hidden="1">
      <c r="A42" s="86">
        <v>34</v>
      </c>
      <c r="B42" s="102"/>
      <c r="C42" s="26"/>
      <c r="D42" s="48"/>
      <c r="E42" s="66"/>
      <c r="F42" s="22"/>
      <c r="G42" s="24"/>
      <c r="H42" s="24"/>
      <c r="I42" s="88">
        <f t="shared" si="4"/>
        <v>0</v>
      </c>
      <c r="J42" s="23"/>
      <c r="K42" s="20"/>
      <c r="L42" s="20"/>
      <c r="M42" s="89">
        <f t="shared" si="5"/>
        <v>0</v>
      </c>
      <c r="N42" s="90">
        <f t="shared" si="6"/>
        <v>0</v>
      </c>
      <c r="O42" s="79"/>
      <c r="P42" s="38">
        <f t="shared" si="7"/>
      </c>
      <c r="Q42" s="159"/>
    </row>
    <row r="43" spans="1:17" ht="15" customHeight="1" hidden="1">
      <c r="A43" s="86">
        <v>35</v>
      </c>
      <c r="B43" s="32"/>
      <c r="C43" s="45"/>
      <c r="D43" s="48"/>
      <c r="E43" s="67"/>
      <c r="F43" s="54"/>
      <c r="G43" s="20"/>
      <c r="H43" s="20"/>
      <c r="I43" s="88">
        <f t="shared" si="4"/>
        <v>0</v>
      </c>
      <c r="J43" s="23"/>
      <c r="K43" s="20"/>
      <c r="L43" s="20"/>
      <c r="M43" s="89">
        <f t="shared" si="5"/>
        <v>0</v>
      </c>
      <c r="N43" s="90">
        <f t="shared" si="6"/>
        <v>0</v>
      </c>
      <c r="O43" s="79"/>
      <c r="P43" s="38">
        <f t="shared" si="7"/>
      </c>
      <c r="Q43" s="59"/>
    </row>
    <row r="44" spans="1:17" ht="15" customHeight="1" hidden="1">
      <c r="A44" s="87">
        <v>36</v>
      </c>
      <c r="B44" s="27"/>
      <c r="C44" s="21"/>
      <c r="D44" s="50"/>
      <c r="E44" s="98"/>
      <c r="F44" s="54"/>
      <c r="G44" s="20"/>
      <c r="H44" s="20"/>
      <c r="I44" s="88">
        <f t="shared" si="4"/>
        <v>0</v>
      </c>
      <c r="J44" s="23"/>
      <c r="K44" s="20"/>
      <c r="L44" s="20"/>
      <c r="M44" s="89">
        <f t="shared" si="5"/>
        <v>0</v>
      </c>
      <c r="N44" s="90">
        <f t="shared" si="6"/>
        <v>0</v>
      </c>
      <c r="O44" s="79"/>
      <c r="P44" s="38">
        <f t="shared" si="7"/>
      </c>
      <c r="Q44" s="158"/>
    </row>
    <row r="45" spans="1:17" ht="15" customHeight="1" hidden="1">
      <c r="A45" s="86">
        <v>37</v>
      </c>
      <c r="B45" s="32"/>
      <c r="C45" s="36"/>
      <c r="D45" s="48"/>
      <c r="E45" s="66"/>
      <c r="F45" s="40"/>
      <c r="G45" s="41"/>
      <c r="H45" s="41"/>
      <c r="I45" s="88">
        <f t="shared" si="4"/>
        <v>0</v>
      </c>
      <c r="J45" s="23"/>
      <c r="K45" s="20"/>
      <c r="L45" s="20"/>
      <c r="M45" s="89">
        <f t="shared" si="5"/>
        <v>0</v>
      </c>
      <c r="N45" s="90">
        <f t="shared" si="6"/>
        <v>0</v>
      </c>
      <c r="O45" s="79"/>
      <c r="P45" s="38">
        <f t="shared" si="7"/>
      </c>
      <c r="Q45" s="158"/>
    </row>
    <row r="46" spans="1:17" ht="15" customHeight="1" hidden="1">
      <c r="A46" s="86">
        <v>38</v>
      </c>
      <c r="B46" s="34"/>
      <c r="C46" s="37"/>
      <c r="D46" s="48"/>
      <c r="E46" s="85"/>
      <c r="F46" s="40"/>
      <c r="G46" s="41"/>
      <c r="H46" s="44"/>
      <c r="I46" s="88">
        <f t="shared" si="4"/>
        <v>0</v>
      </c>
      <c r="J46" s="23"/>
      <c r="K46" s="20"/>
      <c r="L46" s="20"/>
      <c r="M46" s="89">
        <f t="shared" si="5"/>
        <v>0</v>
      </c>
      <c r="N46" s="90">
        <f t="shared" si="6"/>
        <v>0</v>
      </c>
      <c r="O46" s="79"/>
      <c r="P46" s="38">
        <f t="shared" si="7"/>
      </c>
      <c r="Q46" s="159"/>
    </row>
    <row r="47" spans="1:17" ht="15" customHeight="1" hidden="1">
      <c r="A47" s="87">
        <v>39</v>
      </c>
      <c r="B47" s="27"/>
      <c r="C47" s="26"/>
      <c r="D47" s="50"/>
      <c r="E47" s="67"/>
      <c r="F47" s="54"/>
      <c r="G47" s="20"/>
      <c r="H47" s="20"/>
      <c r="I47" s="88">
        <f t="shared" si="4"/>
        <v>0</v>
      </c>
      <c r="J47" s="23"/>
      <c r="K47" s="20"/>
      <c r="L47" s="20"/>
      <c r="M47" s="89">
        <f t="shared" si="5"/>
        <v>0</v>
      </c>
      <c r="N47" s="90">
        <f t="shared" si="6"/>
        <v>0</v>
      </c>
      <c r="O47" s="79"/>
      <c r="P47" s="38">
        <f t="shared" si="7"/>
      </c>
      <c r="Q47" s="158"/>
    </row>
    <row r="48" spans="1:17" ht="15" customHeight="1" hidden="1">
      <c r="A48" s="86">
        <v>40</v>
      </c>
      <c r="B48" s="32"/>
      <c r="C48" s="36"/>
      <c r="D48" s="48"/>
      <c r="E48" s="64"/>
      <c r="F48" s="83"/>
      <c r="G48" s="57"/>
      <c r="H48" s="57"/>
      <c r="I48" s="88">
        <f t="shared" si="4"/>
        <v>0</v>
      </c>
      <c r="J48" s="23"/>
      <c r="K48" s="20"/>
      <c r="L48" s="20"/>
      <c r="M48" s="89">
        <f t="shared" si="5"/>
        <v>0</v>
      </c>
      <c r="N48" s="90">
        <f t="shared" si="6"/>
        <v>0</v>
      </c>
      <c r="O48" s="79"/>
      <c r="P48" s="38">
        <f t="shared" si="7"/>
      </c>
      <c r="Q48" s="158"/>
    </row>
    <row r="49" spans="1:17" ht="15" customHeight="1" hidden="1">
      <c r="A49" s="86">
        <v>41</v>
      </c>
      <c r="B49" s="32"/>
      <c r="C49" s="36"/>
      <c r="D49" s="48"/>
      <c r="E49" s="66"/>
      <c r="F49" s="22"/>
      <c r="G49" s="24"/>
      <c r="H49" s="24"/>
      <c r="I49" s="88">
        <f t="shared" si="4"/>
        <v>0</v>
      </c>
      <c r="J49" s="23"/>
      <c r="K49" s="20"/>
      <c r="L49" s="20"/>
      <c r="M49" s="89">
        <f t="shared" si="5"/>
        <v>0</v>
      </c>
      <c r="N49" s="90">
        <f t="shared" si="6"/>
        <v>0</v>
      </c>
      <c r="O49" s="79"/>
      <c r="P49" s="38">
        <f t="shared" si="7"/>
      </c>
      <c r="Q49" s="158"/>
    </row>
    <row r="50" spans="1:17" ht="15" customHeight="1" hidden="1">
      <c r="A50" s="87">
        <v>42</v>
      </c>
      <c r="B50" s="34"/>
      <c r="C50" s="37"/>
      <c r="D50" s="48"/>
      <c r="E50" s="85"/>
      <c r="F50" s="40"/>
      <c r="G50" s="41"/>
      <c r="H50" s="44"/>
      <c r="I50" s="88">
        <f t="shared" si="4"/>
        <v>0</v>
      </c>
      <c r="J50" s="23"/>
      <c r="K50" s="20"/>
      <c r="L50" s="20"/>
      <c r="M50" s="89">
        <f t="shared" si="5"/>
        <v>0</v>
      </c>
      <c r="N50" s="90">
        <f t="shared" si="6"/>
        <v>0</v>
      </c>
      <c r="O50" s="79"/>
      <c r="P50" s="38">
        <f t="shared" si="7"/>
      </c>
      <c r="Q50" s="160"/>
    </row>
    <row r="51" spans="1:17" ht="15" customHeight="1" hidden="1">
      <c r="A51" s="86">
        <v>43</v>
      </c>
      <c r="B51" s="32"/>
      <c r="C51" s="36"/>
      <c r="D51" s="48"/>
      <c r="E51" s="67"/>
      <c r="F51" s="54"/>
      <c r="G51" s="20"/>
      <c r="H51" s="20"/>
      <c r="I51" s="88">
        <f t="shared" si="4"/>
        <v>0</v>
      </c>
      <c r="J51" s="23"/>
      <c r="K51" s="20"/>
      <c r="L51" s="20"/>
      <c r="M51" s="89">
        <f t="shared" si="5"/>
        <v>0</v>
      </c>
      <c r="N51" s="90">
        <f t="shared" si="6"/>
        <v>0</v>
      </c>
      <c r="O51" s="79"/>
      <c r="P51" s="38">
        <f t="shared" si="7"/>
      </c>
      <c r="Q51" s="59"/>
    </row>
    <row r="52" spans="1:17" ht="15" customHeight="1" hidden="1">
      <c r="A52" s="86">
        <v>44</v>
      </c>
      <c r="B52" s="32"/>
      <c r="C52" s="36"/>
      <c r="D52" s="48"/>
      <c r="E52" s="73"/>
      <c r="F52" s="54"/>
      <c r="G52" s="20"/>
      <c r="H52" s="20"/>
      <c r="I52" s="88">
        <f t="shared" si="4"/>
        <v>0</v>
      </c>
      <c r="J52" s="23"/>
      <c r="K52" s="20"/>
      <c r="L52" s="20"/>
      <c r="M52" s="89">
        <f t="shared" si="5"/>
        <v>0</v>
      </c>
      <c r="N52" s="90">
        <f t="shared" si="6"/>
        <v>0</v>
      </c>
      <c r="O52" s="79"/>
      <c r="P52" s="38">
        <f t="shared" si="7"/>
      </c>
      <c r="Q52" s="158"/>
    </row>
    <row r="53" spans="1:17" ht="15" customHeight="1" hidden="1">
      <c r="A53" s="87">
        <v>45</v>
      </c>
      <c r="B53" s="32"/>
      <c r="C53" s="36"/>
      <c r="D53" s="48"/>
      <c r="E53" s="66"/>
      <c r="F53" s="54"/>
      <c r="G53" s="20"/>
      <c r="H53" s="20"/>
      <c r="I53" s="88">
        <f t="shared" si="4"/>
        <v>0</v>
      </c>
      <c r="J53" s="23"/>
      <c r="K53" s="20"/>
      <c r="L53" s="20"/>
      <c r="M53" s="89">
        <f t="shared" si="5"/>
        <v>0</v>
      </c>
      <c r="N53" s="90">
        <f t="shared" si="6"/>
        <v>0</v>
      </c>
      <c r="O53" s="79"/>
      <c r="P53" s="38">
        <f t="shared" si="7"/>
      </c>
      <c r="Q53" s="59"/>
    </row>
    <row r="54" spans="1:17" ht="15" customHeight="1" hidden="1">
      <c r="A54" s="86">
        <v>46</v>
      </c>
      <c r="B54" s="25"/>
      <c r="C54" s="26"/>
      <c r="D54" s="58"/>
      <c r="E54" s="72"/>
      <c r="F54" s="54"/>
      <c r="G54" s="20"/>
      <c r="H54" s="20"/>
      <c r="I54" s="88">
        <f t="shared" si="4"/>
        <v>0</v>
      </c>
      <c r="J54" s="23"/>
      <c r="K54" s="20"/>
      <c r="L54" s="20"/>
      <c r="M54" s="89">
        <f t="shared" si="5"/>
        <v>0</v>
      </c>
      <c r="N54" s="90">
        <f t="shared" si="6"/>
        <v>0</v>
      </c>
      <c r="O54" s="79"/>
      <c r="P54" s="38">
        <f t="shared" si="7"/>
      </c>
      <c r="Q54" s="158"/>
    </row>
    <row r="56" spans="3:4" ht="12.75">
      <c r="C56" s="185"/>
      <c r="D56" s="276" t="s">
        <v>559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3 J9:L33 F39:H41 J39:L41">
    <cfRule type="cellIs" priority="8" dxfId="0" operator="greaterThan" stopIfTrue="1">
      <formula>"n"</formula>
    </cfRule>
  </conditionalFormatting>
  <conditionalFormatting sqref="F42:H44 J42:L44">
    <cfRule type="cellIs" priority="6" dxfId="0" operator="greaterThan" stopIfTrue="1">
      <formula>"n"</formula>
    </cfRule>
  </conditionalFormatting>
  <conditionalFormatting sqref="F34:H35 J34:L35 J37:L38 F37:H38">
    <cfRule type="cellIs" priority="7" dxfId="0" operator="greaterThan" stopIfTrue="1">
      <formula>"n"</formula>
    </cfRule>
  </conditionalFormatting>
  <conditionalFormatting sqref="F45:H45 J45:L45">
    <cfRule type="cellIs" priority="5" dxfId="0" operator="greaterThan" stopIfTrue="1">
      <formula>"n"</formula>
    </cfRule>
  </conditionalFormatting>
  <conditionalFormatting sqref="F46:H49 J46:L49">
    <cfRule type="cellIs" priority="4" dxfId="0" operator="greaterThan" stopIfTrue="1">
      <formula>"n"</formula>
    </cfRule>
  </conditionalFormatting>
  <conditionalFormatting sqref="F50:H53 J50:L53">
    <cfRule type="cellIs" priority="3" dxfId="0" operator="greaterThan" stopIfTrue="1">
      <formula>"n"</formula>
    </cfRule>
  </conditionalFormatting>
  <conditionalFormatting sqref="F54:H54 J54:L54">
    <cfRule type="cellIs" priority="2" dxfId="0" operator="greaterThan" stopIfTrue="1">
      <formula>"n"</formula>
    </cfRule>
  </conditionalFormatting>
  <conditionalFormatting sqref="J36:L36 F36:H36">
    <cfRule type="cellIs" priority="1" dxfId="0" operator="greaterThan" stopIfTrue="1">
      <formula>"n"</formula>
    </cfRule>
  </conditionalFormatting>
  <dataValidations count="1">
    <dataValidation type="whole" allowBlank="1" sqref="F11:H13 F25:H5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apas28">
    <tabColor rgb="FF00B0F0"/>
    <pageSetUpPr fitToPage="1"/>
  </sheetPr>
  <dimension ref="A1:R54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157" customWidth="1"/>
    <col min="18" max="18" width="14.00390625" style="6" customWidth="1"/>
  </cols>
  <sheetData>
    <row r="1" spans="1:18" ht="60" customHeight="1">
      <c r="A1" s="286" t="s">
        <v>564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188</v>
      </c>
      <c r="B5" s="291"/>
      <c r="C5" s="291"/>
      <c r="D5" s="16"/>
      <c r="E5" s="76"/>
      <c r="F5" s="291" t="s">
        <v>187</v>
      </c>
      <c r="G5" s="291"/>
      <c r="H5" s="291"/>
      <c r="I5" s="10"/>
      <c r="J5" s="292" t="s">
        <v>518</v>
      </c>
      <c r="K5" s="293"/>
      <c r="L5" s="293"/>
      <c r="M5" s="10"/>
      <c r="N5" s="10"/>
      <c r="O5" s="10"/>
      <c r="P5" s="161" t="s">
        <v>181</v>
      </c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299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0"/>
    </row>
    <row r="9" spans="1:18" ht="15" customHeight="1">
      <c r="A9" s="56">
        <v>1</v>
      </c>
      <c r="B9" s="27" t="s">
        <v>550</v>
      </c>
      <c r="C9" s="26" t="s">
        <v>503</v>
      </c>
      <c r="D9" s="50" t="s">
        <v>423</v>
      </c>
      <c r="E9" s="70">
        <v>106.7</v>
      </c>
      <c r="F9" s="81">
        <v>70</v>
      </c>
      <c r="G9" s="61">
        <v>74</v>
      </c>
      <c r="H9" s="61">
        <v>77</v>
      </c>
      <c r="I9" s="88">
        <f aca="true" t="shared" si="0" ref="I9:I14">MAX(F9:H9)</f>
        <v>77</v>
      </c>
      <c r="J9" s="23">
        <v>93</v>
      </c>
      <c r="K9" s="20">
        <v>100</v>
      </c>
      <c r="L9" s="20" t="s">
        <v>551</v>
      </c>
      <c r="M9" s="89">
        <f aca="true" t="shared" si="1" ref="M9:M14">MAX(J9:L9)</f>
        <v>100</v>
      </c>
      <c r="N9" s="90">
        <f aca="true" t="shared" si="2" ref="N9:N14">SUM(I9,M9)</f>
        <v>177</v>
      </c>
      <c r="O9" s="79">
        <v>28</v>
      </c>
      <c r="P9" s="162">
        <f aca="true" t="shared" si="3" ref="P9:P14">IF(ISERROR(N9*10^(0.75194503*(LOG10(E9/175.508))^2)),"",N9*10^(0.75194503*(LOG10(E9/175.508))^2))</f>
        <v>191.91064607493408</v>
      </c>
      <c r="Q9" s="158" t="s">
        <v>437</v>
      </c>
      <c r="R9"/>
    </row>
    <row r="10" spans="1:18" ht="15" customHeight="1">
      <c r="A10" s="71">
        <v>2</v>
      </c>
      <c r="B10" s="25" t="s">
        <v>232</v>
      </c>
      <c r="C10" s="165" t="s">
        <v>55</v>
      </c>
      <c r="D10" s="58" t="s">
        <v>19</v>
      </c>
      <c r="E10" s="164">
        <v>128.65</v>
      </c>
      <c r="F10" s="82">
        <v>64</v>
      </c>
      <c r="G10" s="61" t="s">
        <v>462</v>
      </c>
      <c r="H10" s="61">
        <v>67</v>
      </c>
      <c r="I10" s="88">
        <f t="shared" si="0"/>
        <v>67</v>
      </c>
      <c r="J10" s="23">
        <v>85</v>
      </c>
      <c r="K10" s="20">
        <v>90</v>
      </c>
      <c r="L10" s="20" t="s">
        <v>555</v>
      </c>
      <c r="M10" s="89">
        <f t="shared" si="1"/>
        <v>90</v>
      </c>
      <c r="N10" s="90">
        <f t="shared" si="2"/>
        <v>157</v>
      </c>
      <c r="O10" s="79">
        <v>25</v>
      </c>
      <c r="P10" s="162">
        <f t="shared" si="3"/>
        <v>162.0245948086415</v>
      </c>
      <c r="Q10" s="59" t="s">
        <v>38</v>
      </c>
      <c r="R10"/>
    </row>
    <row r="11" spans="1:18" ht="15" customHeight="1">
      <c r="A11" s="71">
        <v>3</v>
      </c>
      <c r="B11" s="216" t="s">
        <v>336</v>
      </c>
      <c r="C11" s="26" t="s">
        <v>552</v>
      </c>
      <c r="D11" s="58" t="s">
        <v>249</v>
      </c>
      <c r="E11" s="217">
        <v>78.1</v>
      </c>
      <c r="F11" s="218">
        <v>63</v>
      </c>
      <c r="G11" s="41">
        <v>67</v>
      </c>
      <c r="H11" s="44">
        <v>69</v>
      </c>
      <c r="I11" s="88">
        <f t="shared" si="0"/>
        <v>69</v>
      </c>
      <c r="J11" s="23">
        <v>75</v>
      </c>
      <c r="K11" s="20">
        <v>81</v>
      </c>
      <c r="L11" s="20">
        <v>85</v>
      </c>
      <c r="M11" s="89">
        <f t="shared" si="1"/>
        <v>85</v>
      </c>
      <c r="N11" s="90">
        <f t="shared" si="2"/>
        <v>154</v>
      </c>
      <c r="O11" s="79">
        <v>23</v>
      </c>
      <c r="P11" s="162">
        <f t="shared" si="3"/>
        <v>190.7666062540834</v>
      </c>
      <c r="Q11" s="59" t="s">
        <v>254</v>
      </c>
      <c r="R11"/>
    </row>
    <row r="12" spans="1:18" ht="15" customHeight="1">
      <c r="A12" s="56">
        <v>4</v>
      </c>
      <c r="B12" s="27" t="s">
        <v>230</v>
      </c>
      <c r="C12" s="26" t="s">
        <v>24</v>
      </c>
      <c r="D12" s="58" t="s">
        <v>19</v>
      </c>
      <c r="E12" s="70">
        <v>125.15</v>
      </c>
      <c r="F12" s="218">
        <v>65</v>
      </c>
      <c r="G12" s="41">
        <v>68</v>
      </c>
      <c r="H12" s="41" t="s">
        <v>402</v>
      </c>
      <c r="I12" s="88">
        <f t="shared" si="0"/>
        <v>68</v>
      </c>
      <c r="J12" s="23">
        <v>81</v>
      </c>
      <c r="K12" s="20">
        <v>85</v>
      </c>
      <c r="L12" s="20" t="s">
        <v>544</v>
      </c>
      <c r="M12" s="89">
        <f t="shared" si="1"/>
        <v>85</v>
      </c>
      <c r="N12" s="90">
        <f t="shared" si="2"/>
        <v>153</v>
      </c>
      <c r="O12" s="79">
        <v>22</v>
      </c>
      <c r="P12" s="162">
        <f t="shared" si="3"/>
        <v>158.82198323743486</v>
      </c>
      <c r="Q12" s="59" t="s">
        <v>68</v>
      </c>
      <c r="R12"/>
    </row>
    <row r="13" spans="1:17" ht="15" customHeight="1">
      <c r="A13" s="56">
        <v>5</v>
      </c>
      <c r="B13" s="25" t="s">
        <v>554</v>
      </c>
      <c r="C13" s="26" t="s">
        <v>553</v>
      </c>
      <c r="D13" s="163" t="s">
        <v>424</v>
      </c>
      <c r="E13" s="164">
        <v>115.4</v>
      </c>
      <c r="F13" s="84">
        <v>65</v>
      </c>
      <c r="G13" s="20">
        <v>68</v>
      </c>
      <c r="H13" s="20" t="s">
        <v>537</v>
      </c>
      <c r="I13" s="88">
        <f t="shared" si="0"/>
        <v>68</v>
      </c>
      <c r="J13" s="23">
        <v>75</v>
      </c>
      <c r="K13" s="20">
        <v>82</v>
      </c>
      <c r="L13" s="20" t="s">
        <v>544</v>
      </c>
      <c r="M13" s="89">
        <f t="shared" si="1"/>
        <v>82</v>
      </c>
      <c r="N13" s="90">
        <f t="shared" si="2"/>
        <v>150</v>
      </c>
      <c r="O13" s="79">
        <v>21</v>
      </c>
      <c r="P13" s="162">
        <f t="shared" si="3"/>
        <v>158.86331823650548</v>
      </c>
      <c r="Q13" s="59" t="s">
        <v>451</v>
      </c>
    </row>
    <row r="14" spans="1:17" ht="15" customHeight="1">
      <c r="A14" s="56">
        <v>6</v>
      </c>
      <c r="B14" s="25" t="s">
        <v>231</v>
      </c>
      <c r="C14" s="26" t="s">
        <v>75</v>
      </c>
      <c r="D14" s="58" t="s">
        <v>64</v>
      </c>
      <c r="E14" s="166">
        <v>93.2</v>
      </c>
      <c r="F14" s="62">
        <v>65</v>
      </c>
      <c r="G14" s="61">
        <v>69</v>
      </c>
      <c r="H14" s="61" t="s">
        <v>537</v>
      </c>
      <c r="I14" s="88">
        <f t="shared" si="0"/>
        <v>69</v>
      </c>
      <c r="J14" s="23">
        <v>75</v>
      </c>
      <c r="K14" s="20">
        <v>80</v>
      </c>
      <c r="L14" s="20" t="s">
        <v>482</v>
      </c>
      <c r="M14" s="89">
        <f t="shared" si="1"/>
        <v>80</v>
      </c>
      <c r="N14" s="90">
        <f t="shared" si="2"/>
        <v>149</v>
      </c>
      <c r="O14" s="79">
        <v>20</v>
      </c>
      <c r="P14" s="162">
        <f t="shared" si="3"/>
        <v>169.8255028398182</v>
      </c>
      <c r="Q14" s="59" t="s">
        <v>65</v>
      </c>
    </row>
    <row r="15" spans="1:17" ht="15" customHeight="1">
      <c r="A15" s="86">
        <v>7</v>
      </c>
      <c r="B15" s="27" t="s">
        <v>51</v>
      </c>
      <c r="C15" s="26" t="s">
        <v>52</v>
      </c>
      <c r="D15" s="50" t="s">
        <v>19</v>
      </c>
      <c r="E15" s="73">
        <v>81.6</v>
      </c>
      <c r="F15" s="54">
        <v>55</v>
      </c>
      <c r="G15" s="20">
        <v>60</v>
      </c>
      <c r="H15" s="20">
        <v>63</v>
      </c>
      <c r="I15" s="88">
        <f aca="true" t="shared" si="4" ref="I15:I21">MAX(F15:H15)</f>
        <v>63</v>
      </c>
      <c r="J15" s="23">
        <v>70</v>
      </c>
      <c r="K15" s="20">
        <v>75</v>
      </c>
      <c r="L15" s="20" t="s">
        <v>162</v>
      </c>
      <c r="M15" s="89">
        <f aca="true" t="shared" si="5" ref="M15:M21">MAX(J15:L15)</f>
        <v>75</v>
      </c>
      <c r="N15" s="90">
        <f aca="true" t="shared" si="6" ref="N15:N21">SUM(I15,M15)</f>
        <v>138</v>
      </c>
      <c r="O15" s="79">
        <v>19</v>
      </c>
      <c r="P15" s="38">
        <f aca="true" t="shared" si="7" ref="P15:P21">IF(ISERROR(N15*10^(0.75194503*(LOG10(E15/175.508))^2)),"",N15*10^(0.75194503*(LOG10(E15/175.508))^2))</f>
        <v>167.13395934321852</v>
      </c>
      <c r="Q15" s="158" t="s">
        <v>38</v>
      </c>
    </row>
    <row r="16" spans="1:17" ht="15" customHeight="1">
      <c r="A16" s="86">
        <v>8</v>
      </c>
      <c r="B16" s="27" t="s">
        <v>404</v>
      </c>
      <c r="C16" s="26" t="s">
        <v>405</v>
      </c>
      <c r="D16" s="48" t="s">
        <v>353</v>
      </c>
      <c r="E16" s="73">
        <v>81</v>
      </c>
      <c r="F16" s="40">
        <v>58</v>
      </c>
      <c r="G16" s="41" t="s">
        <v>169</v>
      </c>
      <c r="H16" s="41">
        <v>60</v>
      </c>
      <c r="I16" s="88">
        <f t="shared" si="4"/>
        <v>60</v>
      </c>
      <c r="J16" s="23">
        <v>70</v>
      </c>
      <c r="K16" s="20">
        <v>75</v>
      </c>
      <c r="L16" s="20" t="s">
        <v>413</v>
      </c>
      <c r="M16" s="89">
        <f t="shared" si="5"/>
        <v>75</v>
      </c>
      <c r="N16" s="90">
        <f t="shared" si="6"/>
        <v>135</v>
      </c>
      <c r="O16" s="79">
        <v>18</v>
      </c>
      <c r="P16" s="38">
        <f t="shared" si="7"/>
        <v>164.1082189405342</v>
      </c>
      <c r="Q16" s="159" t="s">
        <v>357</v>
      </c>
    </row>
    <row r="17" spans="1:17" ht="15" customHeight="1">
      <c r="A17" s="87">
        <v>9</v>
      </c>
      <c r="B17" s="32" t="s">
        <v>406</v>
      </c>
      <c r="C17" s="47" t="s">
        <v>407</v>
      </c>
      <c r="D17" s="48" t="s">
        <v>341</v>
      </c>
      <c r="E17" s="64">
        <v>98.6</v>
      </c>
      <c r="F17" s="62">
        <v>55</v>
      </c>
      <c r="G17" s="61">
        <v>60</v>
      </c>
      <c r="H17" s="61" t="s">
        <v>412</v>
      </c>
      <c r="I17" s="88">
        <f t="shared" si="4"/>
        <v>60</v>
      </c>
      <c r="J17" s="23">
        <v>71</v>
      </c>
      <c r="K17" s="20">
        <v>75</v>
      </c>
      <c r="L17" s="20" t="s">
        <v>413</v>
      </c>
      <c r="M17" s="89">
        <f t="shared" si="5"/>
        <v>75</v>
      </c>
      <c r="N17" s="90">
        <f t="shared" si="6"/>
        <v>135</v>
      </c>
      <c r="O17" s="79">
        <v>17</v>
      </c>
      <c r="P17" s="38">
        <f t="shared" si="7"/>
        <v>150.4833237003861</v>
      </c>
      <c r="Q17" s="59" t="s">
        <v>347</v>
      </c>
    </row>
    <row r="18" spans="1:17" ht="15" customHeight="1">
      <c r="A18" s="86">
        <v>10</v>
      </c>
      <c r="B18" s="30" t="s">
        <v>334</v>
      </c>
      <c r="C18" s="55" t="s">
        <v>335</v>
      </c>
      <c r="D18" s="31" t="s">
        <v>251</v>
      </c>
      <c r="E18" s="67">
        <v>81.2</v>
      </c>
      <c r="F18" s="68">
        <v>50</v>
      </c>
      <c r="G18" s="39" t="s">
        <v>156</v>
      </c>
      <c r="H18" s="39">
        <v>60</v>
      </c>
      <c r="I18" s="88">
        <f t="shared" si="4"/>
        <v>60</v>
      </c>
      <c r="J18" s="23">
        <v>60</v>
      </c>
      <c r="K18" s="20">
        <v>65</v>
      </c>
      <c r="L18" s="20">
        <v>70</v>
      </c>
      <c r="M18" s="89">
        <f t="shared" si="5"/>
        <v>70</v>
      </c>
      <c r="N18" s="90">
        <f t="shared" si="6"/>
        <v>130</v>
      </c>
      <c r="O18" s="79">
        <v>16</v>
      </c>
      <c r="P18" s="38">
        <f t="shared" si="7"/>
        <v>157.83375625894175</v>
      </c>
      <c r="Q18" s="59" t="s">
        <v>299</v>
      </c>
    </row>
    <row r="19" spans="1:17" ht="15" customHeight="1">
      <c r="A19" s="86">
        <v>11</v>
      </c>
      <c r="B19" s="29" t="s">
        <v>337</v>
      </c>
      <c r="C19" s="55" t="s">
        <v>338</v>
      </c>
      <c r="D19" s="31" t="s">
        <v>249</v>
      </c>
      <c r="E19" s="66">
        <v>77.1</v>
      </c>
      <c r="F19" s="43">
        <v>50</v>
      </c>
      <c r="G19" s="42">
        <v>55</v>
      </c>
      <c r="H19" s="42" t="s">
        <v>169</v>
      </c>
      <c r="I19" s="88">
        <f t="shared" si="4"/>
        <v>55</v>
      </c>
      <c r="J19" s="23">
        <v>65</v>
      </c>
      <c r="K19" s="20">
        <v>70</v>
      </c>
      <c r="L19" s="20">
        <v>75</v>
      </c>
      <c r="M19" s="89">
        <f t="shared" si="5"/>
        <v>75</v>
      </c>
      <c r="N19" s="90">
        <f t="shared" si="6"/>
        <v>130</v>
      </c>
      <c r="O19" s="79">
        <v>15</v>
      </c>
      <c r="P19" s="38">
        <f t="shared" si="7"/>
        <v>162.14675259587642</v>
      </c>
      <c r="Q19" s="59" t="s">
        <v>254</v>
      </c>
    </row>
    <row r="20" spans="1:17" ht="15" customHeight="1">
      <c r="A20" s="87">
        <v>12</v>
      </c>
      <c r="B20" s="32" t="s">
        <v>408</v>
      </c>
      <c r="C20" s="36" t="s">
        <v>409</v>
      </c>
      <c r="D20" s="48" t="s">
        <v>341</v>
      </c>
      <c r="E20" s="66">
        <v>117.5</v>
      </c>
      <c r="F20" s="62">
        <v>50</v>
      </c>
      <c r="G20" s="61">
        <v>55</v>
      </c>
      <c r="H20" s="61" t="s">
        <v>151</v>
      </c>
      <c r="I20" s="88">
        <f t="shared" si="4"/>
        <v>55</v>
      </c>
      <c r="J20" s="23">
        <v>65</v>
      </c>
      <c r="K20" s="20">
        <v>70</v>
      </c>
      <c r="L20" s="20">
        <v>73</v>
      </c>
      <c r="M20" s="89">
        <f t="shared" si="5"/>
        <v>73</v>
      </c>
      <c r="N20" s="90">
        <f t="shared" si="6"/>
        <v>128</v>
      </c>
      <c r="O20" s="79">
        <v>14</v>
      </c>
      <c r="P20" s="38">
        <f t="shared" si="7"/>
        <v>134.9098611776484</v>
      </c>
      <c r="Q20" s="59" t="s">
        <v>347</v>
      </c>
    </row>
    <row r="21" spans="1:17" ht="15" customHeight="1">
      <c r="A21" s="86">
        <v>13</v>
      </c>
      <c r="B21" s="19" t="s">
        <v>414</v>
      </c>
      <c r="C21" s="17" t="s">
        <v>415</v>
      </c>
      <c r="D21" s="18" t="s">
        <v>19</v>
      </c>
      <c r="E21" s="67">
        <v>93</v>
      </c>
      <c r="F21" s="62">
        <v>50</v>
      </c>
      <c r="G21" s="61" t="s">
        <v>166</v>
      </c>
      <c r="H21" s="61" t="s">
        <v>166</v>
      </c>
      <c r="I21" s="88">
        <f t="shared" si="4"/>
        <v>50</v>
      </c>
      <c r="J21" s="23">
        <v>70</v>
      </c>
      <c r="K21" s="20" t="s">
        <v>166</v>
      </c>
      <c r="L21" s="20" t="s">
        <v>166</v>
      </c>
      <c r="M21" s="89">
        <f t="shared" si="5"/>
        <v>70</v>
      </c>
      <c r="N21" s="90">
        <f t="shared" si="6"/>
        <v>120</v>
      </c>
      <c r="O21" s="79">
        <v>13</v>
      </c>
      <c r="P21" s="38">
        <f t="shared" si="7"/>
        <v>136.89393896126802</v>
      </c>
      <c r="Q21" s="59" t="s">
        <v>68</v>
      </c>
    </row>
    <row r="22" spans="1:17" ht="15" customHeight="1">
      <c r="A22" s="86">
        <v>14</v>
      </c>
      <c r="B22" s="30" t="s">
        <v>509</v>
      </c>
      <c r="C22" s="55" t="s">
        <v>510</v>
      </c>
      <c r="D22" s="31" t="s">
        <v>19</v>
      </c>
      <c r="E22" s="67">
        <v>78</v>
      </c>
      <c r="F22" s="68">
        <v>46</v>
      </c>
      <c r="G22" s="39">
        <v>50</v>
      </c>
      <c r="H22" s="39">
        <v>55</v>
      </c>
      <c r="I22" s="88">
        <f aca="true" t="shared" si="8" ref="I22:I30">MAX(F22:H22)</f>
        <v>55</v>
      </c>
      <c r="J22" s="23">
        <v>55</v>
      </c>
      <c r="K22" s="20">
        <v>60</v>
      </c>
      <c r="L22" s="20">
        <v>65</v>
      </c>
      <c r="M22" s="89">
        <f aca="true" t="shared" si="9" ref="M22:M30">MAX(J22:L22)</f>
        <v>65</v>
      </c>
      <c r="N22" s="90">
        <f aca="true" t="shared" si="10" ref="N22:N30">SUM(I22,M22)</f>
        <v>120</v>
      </c>
      <c r="O22" s="79">
        <v>12</v>
      </c>
      <c r="P22" s="38">
        <f aca="true" t="shared" si="11" ref="P22:P30">IF(ISERROR(N22*10^(0.75194503*(LOG10(E22/175.508))^2)),"",N22*10^(0.75194503*(LOG10(E22/175.508))^2))</f>
        <v>148.7501365035346</v>
      </c>
      <c r="Q22" s="159" t="s">
        <v>134</v>
      </c>
    </row>
    <row r="23" spans="1:17" ht="15" customHeight="1">
      <c r="A23" s="86">
        <v>22</v>
      </c>
      <c r="B23" s="29" t="s">
        <v>498</v>
      </c>
      <c r="C23" s="95" t="s">
        <v>499</v>
      </c>
      <c r="D23" s="31" t="s">
        <v>423</v>
      </c>
      <c r="E23" s="66">
        <v>85</v>
      </c>
      <c r="F23" s="62">
        <v>50</v>
      </c>
      <c r="G23" s="61">
        <v>52</v>
      </c>
      <c r="H23" s="61">
        <v>54</v>
      </c>
      <c r="I23" s="88">
        <f t="shared" si="8"/>
        <v>54</v>
      </c>
      <c r="J23" s="23">
        <v>62</v>
      </c>
      <c r="K23" s="20" t="s">
        <v>502</v>
      </c>
      <c r="L23" s="20">
        <v>64</v>
      </c>
      <c r="M23" s="89">
        <f t="shared" si="9"/>
        <v>64</v>
      </c>
      <c r="N23" s="90">
        <f t="shared" si="10"/>
        <v>118</v>
      </c>
      <c r="O23" s="79">
        <v>11</v>
      </c>
      <c r="P23" s="38">
        <f t="shared" si="11"/>
        <v>140.09930007702926</v>
      </c>
      <c r="Q23" s="159" t="s">
        <v>473</v>
      </c>
    </row>
    <row r="24" spans="1:17" ht="15" customHeight="1">
      <c r="A24" s="87">
        <v>15</v>
      </c>
      <c r="B24" s="29" t="s">
        <v>227</v>
      </c>
      <c r="C24" s="55" t="s">
        <v>111</v>
      </c>
      <c r="D24" s="31" t="s">
        <v>115</v>
      </c>
      <c r="E24" s="66">
        <v>85.1</v>
      </c>
      <c r="F24" s="43">
        <v>50</v>
      </c>
      <c r="G24" s="42" t="s">
        <v>166</v>
      </c>
      <c r="H24" s="42" t="s">
        <v>166</v>
      </c>
      <c r="I24" s="88">
        <f t="shared" si="8"/>
        <v>50</v>
      </c>
      <c r="J24" s="23">
        <v>65</v>
      </c>
      <c r="K24" s="20" t="s">
        <v>166</v>
      </c>
      <c r="L24" s="20" t="s">
        <v>166</v>
      </c>
      <c r="M24" s="89">
        <f t="shared" si="9"/>
        <v>65</v>
      </c>
      <c r="N24" s="90">
        <f t="shared" si="10"/>
        <v>115</v>
      </c>
      <c r="O24" s="79">
        <v>10</v>
      </c>
      <c r="P24" s="38">
        <f t="shared" si="11"/>
        <v>136.46151482085233</v>
      </c>
      <c r="Q24" s="159" t="s">
        <v>114</v>
      </c>
    </row>
    <row r="25" spans="1:17" ht="15" customHeight="1">
      <c r="A25" s="86">
        <v>16</v>
      </c>
      <c r="B25" s="91" t="s">
        <v>410</v>
      </c>
      <c r="C25" s="93" t="s">
        <v>411</v>
      </c>
      <c r="D25" s="31" t="s">
        <v>353</v>
      </c>
      <c r="E25" s="85">
        <v>95</v>
      </c>
      <c r="F25" s="40">
        <v>45</v>
      </c>
      <c r="G25" s="41" t="s">
        <v>155</v>
      </c>
      <c r="H25" s="44">
        <v>50</v>
      </c>
      <c r="I25" s="88">
        <f t="shared" si="8"/>
        <v>50</v>
      </c>
      <c r="J25" s="23">
        <v>60</v>
      </c>
      <c r="K25" s="20">
        <v>65</v>
      </c>
      <c r="L25" s="20" t="s">
        <v>402</v>
      </c>
      <c r="M25" s="89">
        <f t="shared" si="9"/>
        <v>65</v>
      </c>
      <c r="N25" s="90">
        <f t="shared" si="10"/>
        <v>115</v>
      </c>
      <c r="O25" s="79">
        <v>9</v>
      </c>
      <c r="P25" s="38">
        <f t="shared" si="11"/>
        <v>130.05649772289325</v>
      </c>
      <c r="Q25" s="159" t="s">
        <v>357</v>
      </c>
    </row>
    <row r="26" spans="1:18" ht="15" customHeight="1">
      <c r="A26" s="86">
        <v>17</v>
      </c>
      <c r="B26" s="32" t="s">
        <v>228</v>
      </c>
      <c r="C26" s="36" t="s">
        <v>22</v>
      </c>
      <c r="D26" s="48" t="s">
        <v>19</v>
      </c>
      <c r="E26" s="67">
        <v>96.2</v>
      </c>
      <c r="F26" s="54">
        <v>45</v>
      </c>
      <c r="G26" s="20">
        <v>50</v>
      </c>
      <c r="H26" s="20" t="s">
        <v>167</v>
      </c>
      <c r="I26" s="88">
        <f t="shared" si="8"/>
        <v>50</v>
      </c>
      <c r="J26" s="23">
        <v>52</v>
      </c>
      <c r="K26" s="20">
        <v>57</v>
      </c>
      <c r="L26" s="20">
        <v>60</v>
      </c>
      <c r="M26" s="89">
        <f t="shared" si="9"/>
        <v>60</v>
      </c>
      <c r="N26" s="90">
        <f t="shared" si="10"/>
        <v>110</v>
      </c>
      <c r="O26" s="79">
        <v>8</v>
      </c>
      <c r="P26" s="38">
        <f t="shared" si="11"/>
        <v>123.7837883111685</v>
      </c>
      <c r="Q26" s="59" t="s">
        <v>68</v>
      </c>
      <c r="R26" s="75"/>
    </row>
    <row r="27" spans="1:18" ht="15" customHeight="1">
      <c r="A27" s="87">
        <v>18</v>
      </c>
      <c r="B27" s="32" t="s">
        <v>496</v>
      </c>
      <c r="C27" s="47" t="s">
        <v>497</v>
      </c>
      <c r="D27" s="48" t="s">
        <v>423</v>
      </c>
      <c r="E27" s="66">
        <v>84.7</v>
      </c>
      <c r="F27" s="54">
        <v>41</v>
      </c>
      <c r="G27" s="20">
        <v>43</v>
      </c>
      <c r="H27" s="20">
        <v>45</v>
      </c>
      <c r="I27" s="88">
        <f t="shared" si="8"/>
        <v>45</v>
      </c>
      <c r="J27" s="23">
        <v>52</v>
      </c>
      <c r="K27" s="20">
        <v>55</v>
      </c>
      <c r="L27" s="20">
        <v>57</v>
      </c>
      <c r="M27" s="89">
        <f t="shared" si="9"/>
        <v>57</v>
      </c>
      <c r="N27" s="90">
        <f t="shared" si="10"/>
        <v>102</v>
      </c>
      <c r="O27" s="79">
        <v>7</v>
      </c>
      <c r="P27" s="38">
        <f t="shared" si="11"/>
        <v>121.30620990729187</v>
      </c>
      <c r="Q27" s="159" t="s">
        <v>437</v>
      </c>
      <c r="R27" s="75"/>
    </row>
    <row r="28" spans="1:18" ht="15" customHeight="1">
      <c r="A28" s="86">
        <v>19</v>
      </c>
      <c r="B28" s="32" t="s">
        <v>229</v>
      </c>
      <c r="C28" s="47" t="s">
        <v>53</v>
      </c>
      <c r="D28" s="48" t="s">
        <v>19</v>
      </c>
      <c r="E28" s="66">
        <v>98.5</v>
      </c>
      <c r="F28" s="54">
        <v>30</v>
      </c>
      <c r="G28" s="20">
        <v>37</v>
      </c>
      <c r="H28" s="20">
        <v>41</v>
      </c>
      <c r="I28" s="88">
        <f t="shared" si="8"/>
        <v>41</v>
      </c>
      <c r="J28" s="23">
        <v>46</v>
      </c>
      <c r="K28" s="20">
        <v>50</v>
      </c>
      <c r="L28" s="20">
        <v>53</v>
      </c>
      <c r="M28" s="89">
        <f t="shared" si="9"/>
        <v>53</v>
      </c>
      <c r="N28" s="90">
        <f t="shared" si="10"/>
        <v>94</v>
      </c>
      <c r="O28" s="79">
        <v>6</v>
      </c>
      <c r="P28" s="38">
        <f t="shared" si="11"/>
        <v>104.82106540291286</v>
      </c>
      <c r="Q28" s="59" t="s">
        <v>38</v>
      </c>
      <c r="R28" s="75"/>
    </row>
    <row r="29" spans="1:17" ht="15" customHeight="1">
      <c r="A29" s="86">
        <v>20</v>
      </c>
      <c r="B29" s="32" t="s">
        <v>226</v>
      </c>
      <c r="C29" s="36" t="s">
        <v>42</v>
      </c>
      <c r="D29" s="48" t="s">
        <v>19</v>
      </c>
      <c r="E29" s="67">
        <v>80.4</v>
      </c>
      <c r="F29" s="54">
        <v>30</v>
      </c>
      <c r="G29" s="20">
        <v>35</v>
      </c>
      <c r="H29" s="20">
        <v>40</v>
      </c>
      <c r="I29" s="88">
        <f t="shared" si="8"/>
        <v>40</v>
      </c>
      <c r="J29" s="23">
        <v>45</v>
      </c>
      <c r="K29" s="20">
        <v>48</v>
      </c>
      <c r="L29" s="20" t="s">
        <v>155</v>
      </c>
      <c r="M29" s="89">
        <f t="shared" si="9"/>
        <v>48</v>
      </c>
      <c r="N29" s="90">
        <f t="shared" si="10"/>
        <v>88</v>
      </c>
      <c r="O29" s="79">
        <v>5</v>
      </c>
      <c r="P29" s="38">
        <f t="shared" si="11"/>
        <v>107.37861146857304</v>
      </c>
      <c r="Q29" s="158" t="s">
        <v>38</v>
      </c>
    </row>
    <row r="30" spans="1:17" ht="15" customHeight="1">
      <c r="A30" s="87">
        <v>21</v>
      </c>
      <c r="B30" s="32" t="s">
        <v>500</v>
      </c>
      <c r="C30" s="47" t="s">
        <v>501</v>
      </c>
      <c r="D30" s="48" t="s">
        <v>418</v>
      </c>
      <c r="E30" s="66">
        <v>77.1</v>
      </c>
      <c r="F30" s="54">
        <v>30</v>
      </c>
      <c r="G30" s="20" t="s">
        <v>315</v>
      </c>
      <c r="H30" s="20">
        <v>32</v>
      </c>
      <c r="I30" s="88">
        <f t="shared" si="8"/>
        <v>32</v>
      </c>
      <c r="J30" s="23">
        <v>40</v>
      </c>
      <c r="K30" s="20">
        <v>42</v>
      </c>
      <c r="L30" s="20">
        <v>44</v>
      </c>
      <c r="M30" s="89">
        <f t="shared" si="9"/>
        <v>44</v>
      </c>
      <c r="N30" s="90">
        <f t="shared" si="10"/>
        <v>76</v>
      </c>
      <c r="O30" s="79">
        <v>4</v>
      </c>
      <c r="P30" s="38">
        <f t="shared" si="11"/>
        <v>94.79348613297391</v>
      </c>
      <c r="Q30" s="59" t="s">
        <v>435</v>
      </c>
    </row>
    <row r="31" spans="1:17" ht="15" customHeight="1" hidden="1">
      <c r="A31" s="86">
        <v>23</v>
      </c>
      <c r="B31" s="34"/>
      <c r="C31" s="37"/>
      <c r="D31" s="48"/>
      <c r="E31" s="85"/>
      <c r="F31" s="40"/>
      <c r="G31" s="41"/>
      <c r="H31" s="44"/>
      <c r="I31" s="88">
        <f aca="true" t="shared" si="12" ref="I31:I54">MAX(F31:H31)</f>
        <v>0</v>
      </c>
      <c r="J31" s="23"/>
      <c r="K31" s="20"/>
      <c r="L31" s="20"/>
      <c r="M31" s="89">
        <f aca="true" t="shared" si="13" ref="M31:M54">MAX(J31:L31)</f>
        <v>0</v>
      </c>
      <c r="N31" s="90">
        <f aca="true" t="shared" si="14" ref="N31:N54">SUM(I31,M31)</f>
        <v>0</v>
      </c>
      <c r="O31" s="79"/>
      <c r="P31" s="38">
        <f aca="true" t="shared" si="15" ref="P31:P54">IF(ISERROR(N31*10^(0.75194503*(LOG10(E31/175.508))^2)),"",N31*10^(0.75194503*(LOG10(E31/175.508))^2))</f>
      </c>
      <c r="Q31" s="159"/>
    </row>
    <row r="32" spans="1:17" ht="15" customHeight="1" hidden="1">
      <c r="A32" s="87">
        <v>24</v>
      </c>
      <c r="B32" s="25"/>
      <c r="C32" s="21"/>
      <c r="D32" s="58"/>
      <c r="E32" s="72"/>
      <c r="F32" s="40"/>
      <c r="G32" s="41"/>
      <c r="H32" s="41"/>
      <c r="I32" s="88">
        <f t="shared" si="12"/>
        <v>0</v>
      </c>
      <c r="J32" s="23"/>
      <c r="K32" s="20"/>
      <c r="L32" s="20"/>
      <c r="M32" s="89">
        <f t="shared" si="13"/>
        <v>0</v>
      </c>
      <c r="N32" s="90">
        <f t="shared" si="14"/>
        <v>0</v>
      </c>
      <c r="O32" s="79"/>
      <c r="P32" s="38">
        <f t="shared" si="15"/>
      </c>
      <c r="Q32" s="158"/>
    </row>
    <row r="33" spans="1:17" ht="15" customHeight="1" hidden="1">
      <c r="A33" s="86">
        <v>25</v>
      </c>
      <c r="B33" s="32"/>
      <c r="C33" s="36"/>
      <c r="D33" s="48"/>
      <c r="E33" s="73"/>
      <c r="F33" s="54"/>
      <c r="G33" s="20"/>
      <c r="H33" s="20"/>
      <c r="I33" s="88">
        <f t="shared" si="12"/>
        <v>0</v>
      </c>
      <c r="J33" s="23"/>
      <c r="K33" s="20"/>
      <c r="L33" s="20"/>
      <c r="M33" s="89">
        <f t="shared" si="13"/>
        <v>0</v>
      </c>
      <c r="N33" s="90">
        <f t="shared" si="14"/>
        <v>0</v>
      </c>
      <c r="O33" s="79"/>
      <c r="P33" s="38">
        <f t="shared" si="15"/>
      </c>
      <c r="Q33" s="158"/>
    </row>
    <row r="34" spans="1:17" ht="15" customHeight="1" hidden="1">
      <c r="A34" s="86">
        <v>26</v>
      </c>
      <c r="B34" s="32"/>
      <c r="C34" s="47"/>
      <c r="D34" s="48"/>
      <c r="E34" s="66"/>
      <c r="F34" s="54"/>
      <c r="G34" s="20"/>
      <c r="H34" s="20"/>
      <c r="I34" s="88">
        <f t="shared" si="12"/>
        <v>0</v>
      </c>
      <c r="J34" s="23"/>
      <c r="K34" s="20"/>
      <c r="L34" s="20"/>
      <c r="M34" s="89">
        <f t="shared" si="13"/>
        <v>0</v>
      </c>
      <c r="N34" s="90">
        <f t="shared" si="14"/>
        <v>0</v>
      </c>
      <c r="O34" s="79"/>
      <c r="P34" s="38">
        <f t="shared" si="15"/>
      </c>
      <c r="Q34" s="159"/>
    </row>
    <row r="35" spans="1:17" ht="15" customHeight="1" hidden="1">
      <c r="A35" s="87">
        <v>27</v>
      </c>
      <c r="B35" s="32"/>
      <c r="C35" s="26"/>
      <c r="D35" s="48"/>
      <c r="E35" s="66"/>
      <c r="F35" s="22"/>
      <c r="G35" s="24"/>
      <c r="H35" s="24"/>
      <c r="I35" s="88">
        <f t="shared" si="12"/>
        <v>0</v>
      </c>
      <c r="J35" s="23"/>
      <c r="K35" s="20"/>
      <c r="L35" s="20"/>
      <c r="M35" s="89">
        <f t="shared" si="13"/>
        <v>0</v>
      </c>
      <c r="N35" s="90">
        <f t="shared" si="14"/>
        <v>0</v>
      </c>
      <c r="O35" s="79"/>
      <c r="P35" s="38">
        <f t="shared" si="15"/>
      </c>
      <c r="Q35" s="59"/>
    </row>
    <row r="36" spans="1:17" ht="15" customHeight="1" hidden="1">
      <c r="A36" s="86">
        <v>28</v>
      </c>
      <c r="B36" s="32"/>
      <c r="C36" s="26"/>
      <c r="D36" s="80"/>
      <c r="E36" s="73"/>
      <c r="F36" s="54"/>
      <c r="G36" s="20"/>
      <c r="H36" s="20"/>
      <c r="I36" s="88">
        <f t="shared" si="12"/>
        <v>0</v>
      </c>
      <c r="J36" s="23"/>
      <c r="K36" s="20"/>
      <c r="L36" s="20"/>
      <c r="M36" s="89">
        <f>MAX(J36:L36)</f>
        <v>0</v>
      </c>
      <c r="N36" s="90">
        <f>SUM(I36,M36)</f>
        <v>0</v>
      </c>
      <c r="O36" s="79"/>
      <c r="P36" s="38">
        <f>IF(ISERROR(N36*10^(0.75194503*(LOG10(E36/175.508))^2)),"",N36*10^(0.75194503*(LOG10(E36/175.508))^2))</f>
      </c>
      <c r="Q36" s="59"/>
    </row>
    <row r="37" spans="1:17" ht="15" customHeight="1" hidden="1">
      <c r="A37" s="86">
        <v>29</v>
      </c>
      <c r="B37" s="35"/>
      <c r="C37" s="46"/>
      <c r="D37" s="80"/>
      <c r="E37" s="73"/>
      <c r="F37" s="54"/>
      <c r="G37" s="20"/>
      <c r="H37" s="20"/>
      <c r="I37" s="88">
        <f t="shared" si="12"/>
        <v>0</v>
      </c>
      <c r="J37" s="23"/>
      <c r="K37" s="20"/>
      <c r="L37" s="20"/>
      <c r="M37" s="89">
        <f t="shared" si="13"/>
        <v>0</v>
      </c>
      <c r="N37" s="90">
        <f t="shared" si="14"/>
        <v>0</v>
      </c>
      <c r="O37" s="79"/>
      <c r="P37" s="38">
        <f t="shared" si="15"/>
      </c>
      <c r="Q37" s="59"/>
    </row>
    <row r="38" spans="1:17" ht="15" customHeight="1" hidden="1">
      <c r="A38" s="87">
        <v>30</v>
      </c>
      <c r="B38" s="27"/>
      <c r="C38" s="26"/>
      <c r="D38" s="48"/>
      <c r="E38" s="67"/>
      <c r="F38" s="40"/>
      <c r="G38" s="41"/>
      <c r="H38" s="41"/>
      <c r="I38" s="88">
        <f t="shared" si="12"/>
        <v>0</v>
      </c>
      <c r="J38" s="23"/>
      <c r="K38" s="20"/>
      <c r="L38" s="20"/>
      <c r="M38" s="89">
        <f t="shared" si="13"/>
        <v>0</v>
      </c>
      <c r="N38" s="90">
        <f t="shared" si="14"/>
        <v>0</v>
      </c>
      <c r="O38" s="79"/>
      <c r="P38" s="38">
        <f t="shared" si="15"/>
      </c>
      <c r="Q38" s="59"/>
    </row>
    <row r="39" spans="1:17" ht="15" customHeight="1" hidden="1">
      <c r="A39" s="86">
        <v>31</v>
      </c>
      <c r="B39" s="34"/>
      <c r="C39" s="37"/>
      <c r="D39" s="48"/>
      <c r="E39" s="85"/>
      <c r="F39" s="40"/>
      <c r="G39" s="41"/>
      <c r="H39" s="44"/>
      <c r="I39" s="88">
        <f t="shared" si="12"/>
        <v>0</v>
      </c>
      <c r="J39" s="23"/>
      <c r="K39" s="20"/>
      <c r="L39" s="20"/>
      <c r="M39" s="89">
        <f t="shared" si="13"/>
        <v>0</v>
      </c>
      <c r="N39" s="90">
        <f t="shared" si="14"/>
        <v>0</v>
      </c>
      <c r="O39" s="79"/>
      <c r="P39" s="38">
        <f t="shared" si="15"/>
      </c>
      <c r="Q39" s="159"/>
    </row>
    <row r="40" spans="1:17" ht="15" customHeight="1" hidden="1">
      <c r="A40" s="86">
        <v>32</v>
      </c>
      <c r="B40" s="27"/>
      <c r="C40" s="26"/>
      <c r="D40" s="48"/>
      <c r="E40" s="73"/>
      <c r="F40" s="40"/>
      <c r="G40" s="41"/>
      <c r="H40" s="41"/>
      <c r="I40" s="88">
        <f t="shared" si="12"/>
        <v>0</v>
      </c>
      <c r="J40" s="23"/>
      <c r="K40" s="20"/>
      <c r="L40" s="20"/>
      <c r="M40" s="89">
        <f t="shared" si="13"/>
        <v>0</v>
      </c>
      <c r="N40" s="90">
        <f t="shared" si="14"/>
        <v>0</v>
      </c>
      <c r="O40" s="79"/>
      <c r="P40" s="38">
        <f t="shared" si="15"/>
      </c>
      <c r="Q40" s="159"/>
    </row>
    <row r="41" spans="1:17" ht="15" customHeight="1" hidden="1">
      <c r="A41" s="87">
        <v>33</v>
      </c>
      <c r="B41" s="34"/>
      <c r="C41" s="37"/>
      <c r="D41" s="48"/>
      <c r="E41" s="85"/>
      <c r="F41" s="40"/>
      <c r="G41" s="41"/>
      <c r="H41" s="44"/>
      <c r="I41" s="88">
        <f t="shared" si="12"/>
        <v>0</v>
      </c>
      <c r="J41" s="23"/>
      <c r="K41" s="20"/>
      <c r="L41" s="20"/>
      <c r="M41" s="89">
        <f t="shared" si="13"/>
        <v>0</v>
      </c>
      <c r="N41" s="90">
        <f t="shared" si="14"/>
        <v>0</v>
      </c>
      <c r="O41" s="79"/>
      <c r="P41" s="38">
        <f t="shared" si="15"/>
      </c>
      <c r="Q41" s="160"/>
    </row>
    <row r="42" spans="1:17" ht="15" customHeight="1" hidden="1">
      <c r="A42" s="86">
        <v>34</v>
      </c>
      <c r="B42" s="102"/>
      <c r="C42" s="26"/>
      <c r="D42" s="48"/>
      <c r="E42" s="66"/>
      <c r="F42" s="22"/>
      <c r="G42" s="24"/>
      <c r="H42" s="24"/>
      <c r="I42" s="88">
        <f t="shared" si="12"/>
        <v>0</v>
      </c>
      <c r="J42" s="23"/>
      <c r="K42" s="20"/>
      <c r="L42" s="20"/>
      <c r="M42" s="89">
        <f t="shared" si="13"/>
        <v>0</v>
      </c>
      <c r="N42" s="90">
        <f t="shared" si="14"/>
        <v>0</v>
      </c>
      <c r="O42" s="79"/>
      <c r="P42" s="38">
        <f t="shared" si="15"/>
      </c>
      <c r="Q42" s="159"/>
    </row>
    <row r="43" spans="1:17" ht="15" customHeight="1" hidden="1">
      <c r="A43" s="86">
        <v>35</v>
      </c>
      <c r="B43" s="32"/>
      <c r="C43" s="45"/>
      <c r="D43" s="48"/>
      <c r="E43" s="67"/>
      <c r="F43" s="54"/>
      <c r="G43" s="20"/>
      <c r="H43" s="20"/>
      <c r="I43" s="88">
        <f t="shared" si="12"/>
        <v>0</v>
      </c>
      <c r="J43" s="23"/>
      <c r="K43" s="20"/>
      <c r="L43" s="20"/>
      <c r="M43" s="89">
        <f t="shared" si="13"/>
        <v>0</v>
      </c>
      <c r="N43" s="90">
        <f t="shared" si="14"/>
        <v>0</v>
      </c>
      <c r="O43" s="79"/>
      <c r="P43" s="38">
        <f t="shared" si="15"/>
      </c>
      <c r="Q43" s="59"/>
    </row>
    <row r="44" spans="1:17" ht="15" customHeight="1" hidden="1">
      <c r="A44" s="87">
        <v>36</v>
      </c>
      <c r="B44" s="27"/>
      <c r="C44" s="21"/>
      <c r="D44" s="50"/>
      <c r="E44" s="98"/>
      <c r="F44" s="54"/>
      <c r="G44" s="20"/>
      <c r="H44" s="20"/>
      <c r="I44" s="88">
        <f t="shared" si="12"/>
        <v>0</v>
      </c>
      <c r="J44" s="23"/>
      <c r="K44" s="20"/>
      <c r="L44" s="20"/>
      <c r="M44" s="89">
        <f t="shared" si="13"/>
        <v>0</v>
      </c>
      <c r="N44" s="90">
        <f t="shared" si="14"/>
        <v>0</v>
      </c>
      <c r="O44" s="79"/>
      <c r="P44" s="38">
        <f t="shared" si="15"/>
      </c>
      <c r="Q44" s="158"/>
    </row>
    <row r="45" spans="1:17" ht="15" customHeight="1" hidden="1">
      <c r="A45" s="86">
        <v>37</v>
      </c>
      <c r="B45" s="32"/>
      <c r="C45" s="36"/>
      <c r="D45" s="48"/>
      <c r="E45" s="66"/>
      <c r="F45" s="40"/>
      <c r="G45" s="41"/>
      <c r="H45" s="41"/>
      <c r="I45" s="88">
        <f t="shared" si="12"/>
        <v>0</v>
      </c>
      <c r="J45" s="23"/>
      <c r="K45" s="20"/>
      <c r="L45" s="20"/>
      <c r="M45" s="89">
        <f t="shared" si="13"/>
        <v>0</v>
      </c>
      <c r="N45" s="90">
        <f t="shared" si="14"/>
        <v>0</v>
      </c>
      <c r="O45" s="79"/>
      <c r="P45" s="38">
        <f t="shared" si="15"/>
      </c>
      <c r="Q45" s="158"/>
    </row>
    <row r="46" spans="1:17" ht="15" customHeight="1" hidden="1">
      <c r="A46" s="86">
        <v>38</v>
      </c>
      <c r="B46" s="34"/>
      <c r="C46" s="37"/>
      <c r="D46" s="48"/>
      <c r="E46" s="85"/>
      <c r="F46" s="40"/>
      <c r="G46" s="41"/>
      <c r="H46" s="44"/>
      <c r="I46" s="88">
        <f t="shared" si="12"/>
        <v>0</v>
      </c>
      <c r="J46" s="23"/>
      <c r="K46" s="20"/>
      <c r="L46" s="20"/>
      <c r="M46" s="89">
        <f t="shared" si="13"/>
        <v>0</v>
      </c>
      <c r="N46" s="90">
        <f t="shared" si="14"/>
        <v>0</v>
      </c>
      <c r="O46" s="79"/>
      <c r="P46" s="38">
        <f t="shared" si="15"/>
      </c>
      <c r="Q46" s="159"/>
    </row>
    <row r="47" spans="1:17" ht="15" customHeight="1" hidden="1">
      <c r="A47" s="87">
        <v>39</v>
      </c>
      <c r="B47" s="27"/>
      <c r="C47" s="26"/>
      <c r="D47" s="50"/>
      <c r="E47" s="67"/>
      <c r="F47" s="54"/>
      <c r="G47" s="20"/>
      <c r="H47" s="20"/>
      <c r="I47" s="88">
        <f t="shared" si="12"/>
        <v>0</v>
      </c>
      <c r="J47" s="23"/>
      <c r="K47" s="20"/>
      <c r="L47" s="20"/>
      <c r="M47" s="89">
        <f t="shared" si="13"/>
        <v>0</v>
      </c>
      <c r="N47" s="90">
        <f t="shared" si="14"/>
        <v>0</v>
      </c>
      <c r="O47" s="79"/>
      <c r="P47" s="38">
        <f t="shared" si="15"/>
      </c>
      <c r="Q47" s="158"/>
    </row>
    <row r="48" spans="1:17" ht="15" customHeight="1" hidden="1">
      <c r="A48" s="86">
        <v>40</v>
      </c>
      <c r="B48" s="32"/>
      <c r="C48" s="36"/>
      <c r="D48" s="48"/>
      <c r="E48" s="64"/>
      <c r="F48" s="83"/>
      <c r="G48" s="57"/>
      <c r="H48" s="57"/>
      <c r="I48" s="88">
        <f t="shared" si="12"/>
        <v>0</v>
      </c>
      <c r="J48" s="23"/>
      <c r="K48" s="20"/>
      <c r="L48" s="20"/>
      <c r="M48" s="89">
        <f t="shared" si="13"/>
        <v>0</v>
      </c>
      <c r="N48" s="90">
        <f t="shared" si="14"/>
        <v>0</v>
      </c>
      <c r="O48" s="79"/>
      <c r="P48" s="38">
        <f t="shared" si="15"/>
      </c>
      <c r="Q48" s="158"/>
    </row>
    <row r="49" spans="1:17" ht="15" customHeight="1" hidden="1">
      <c r="A49" s="86">
        <v>41</v>
      </c>
      <c r="B49" s="32"/>
      <c r="C49" s="36"/>
      <c r="D49" s="48"/>
      <c r="E49" s="66"/>
      <c r="F49" s="22"/>
      <c r="G49" s="24"/>
      <c r="H49" s="24"/>
      <c r="I49" s="88">
        <f t="shared" si="12"/>
        <v>0</v>
      </c>
      <c r="J49" s="23"/>
      <c r="K49" s="20"/>
      <c r="L49" s="20"/>
      <c r="M49" s="89">
        <f t="shared" si="13"/>
        <v>0</v>
      </c>
      <c r="N49" s="90">
        <f t="shared" si="14"/>
        <v>0</v>
      </c>
      <c r="O49" s="79"/>
      <c r="P49" s="38">
        <f t="shared" si="15"/>
      </c>
      <c r="Q49" s="158"/>
    </row>
    <row r="50" spans="1:17" ht="15" customHeight="1" hidden="1">
      <c r="A50" s="87">
        <v>42</v>
      </c>
      <c r="B50" s="34"/>
      <c r="C50" s="37"/>
      <c r="D50" s="48"/>
      <c r="E50" s="85"/>
      <c r="F50" s="40"/>
      <c r="G50" s="41"/>
      <c r="H50" s="44"/>
      <c r="I50" s="88">
        <f t="shared" si="12"/>
        <v>0</v>
      </c>
      <c r="J50" s="23"/>
      <c r="K50" s="20"/>
      <c r="L50" s="20"/>
      <c r="M50" s="89">
        <f t="shared" si="13"/>
        <v>0</v>
      </c>
      <c r="N50" s="90">
        <f t="shared" si="14"/>
        <v>0</v>
      </c>
      <c r="O50" s="79"/>
      <c r="P50" s="38">
        <f t="shared" si="15"/>
      </c>
      <c r="Q50" s="160"/>
    </row>
    <row r="51" spans="1:17" ht="15" customHeight="1" hidden="1">
      <c r="A51" s="86">
        <v>43</v>
      </c>
      <c r="B51" s="32"/>
      <c r="C51" s="36"/>
      <c r="D51" s="48"/>
      <c r="E51" s="67"/>
      <c r="F51" s="54"/>
      <c r="G51" s="20"/>
      <c r="H51" s="20"/>
      <c r="I51" s="88">
        <f t="shared" si="12"/>
        <v>0</v>
      </c>
      <c r="J51" s="23"/>
      <c r="K51" s="20"/>
      <c r="L51" s="20"/>
      <c r="M51" s="89">
        <f t="shared" si="13"/>
        <v>0</v>
      </c>
      <c r="N51" s="90">
        <f t="shared" si="14"/>
        <v>0</v>
      </c>
      <c r="O51" s="79"/>
      <c r="P51" s="38">
        <f t="shared" si="15"/>
      </c>
      <c r="Q51" s="59"/>
    </row>
    <row r="52" spans="1:17" ht="15" customHeight="1" hidden="1">
      <c r="A52" s="86">
        <v>44</v>
      </c>
      <c r="B52" s="32"/>
      <c r="C52" s="36"/>
      <c r="D52" s="48"/>
      <c r="E52" s="73"/>
      <c r="F52" s="54"/>
      <c r="G52" s="20"/>
      <c r="H52" s="20"/>
      <c r="I52" s="88">
        <f t="shared" si="12"/>
        <v>0</v>
      </c>
      <c r="J52" s="23"/>
      <c r="K52" s="20"/>
      <c r="L52" s="20"/>
      <c r="M52" s="89">
        <f t="shared" si="13"/>
        <v>0</v>
      </c>
      <c r="N52" s="90">
        <f t="shared" si="14"/>
        <v>0</v>
      </c>
      <c r="O52" s="79"/>
      <c r="P52" s="38">
        <f t="shared" si="15"/>
      </c>
      <c r="Q52" s="158"/>
    </row>
    <row r="53" spans="1:17" ht="15" customHeight="1" hidden="1">
      <c r="A53" s="87">
        <v>45</v>
      </c>
      <c r="B53" s="32"/>
      <c r="C53" s="36"/>
      <c r="D53" s="48"/>
      <c r="E53" s="66"/>
      <c r="F53" s="54"/>
      <c r="G53" s="20"/>
      <c r="H53" s="20"/>
      <c r="I53" s="88">
        <f t="shared" si="12"/>
        <v>0</v>
      </c>
      <c r="J53" s="23"/>
      <c r="K53" s="20"/>
      <c r="L53" s="20"/>
      <c r="M53" s="89">
        <f t="shared" si="13"/>
        <v>0</v>
      </c>
      <c r="N53" s="90">
        <f t="shared" si="14"/>
        <v>0</v>
      </c>
      <c r="O53" s="79"/>
      <c r="P53" s="38">
        <f t="shared" si="15"/>
      </c>
      <c r="Q53" s="59"/>
    </row>
    <row r="54" spans="1:17" ht="15" customHeight="1" hidden="1">
      <c r="A54" s="86">
        <v>46</v>
      </c>
      <c r="B54" s="25"/>
      <c r="C54" s="26"/>
      <c r="D54" s="58"/>
      <c r="E54" s="72"/>
      <c r="F54" s="54"/>
      <c r="G54" s="20"/>
      <c r="H54" s="20"/>
      <c r="I54" s="88">
        <f t="shared" si="12"/>
        <v>0</v>
      </c>
      <c r="J54" s="23"/>
      <c r="K54" s="20"/>
      <c r="L54" s="20"/>
      <c r="M54" s="89">
        <f t="shared" si="13"/>
        <v>0</v>
      </c>
      <c r="N54" s="90">
        <f t="shared" si="14"/>
        <v>0</v>
      </c>
      <c r="O54" s="79"/>
      <c r="P54" s="38">
        <f t="shared" si="15"/>
      </c>
      <c r="Q54" s="158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3 J9:L33 F39:H41 J39:L41">
    <cfRule type="cellIs" priority="8" dxfId="0" operator="greaterThan" stopIfTrue="1">
      <formula>"n"</formula>
    </cfRule>
  </conditionalFormatting>
  <conditionalFormatting sqref="F42:H44 J42:L44">
    <cfRule type="cellIs" priority="6" dxfId="0" operator="greaterThan" stopIfTrue="1">
      <formula>"n"</formula>
    </cfRule>
  </conditionalFormatting>
  <conditionalFormatting sqref="F34:H35 J34:L35 J37:L38 F37:H38">
    <cfRule type="cellIs" priority="7" dxfId="0" operator="greaterThan" stopIfTrue="1">
      <formula>"n"</formula>
    </cfRule>
  </conditionalFormatting>
  <conditionalFormatting sqref="F45:H45 J45:L45">
    <cfRule type="cellIs" priority="5" dxfId="0" operator="greaterThan" stopIfTrue="1">
      <formula>"n"</formula>
    </cfRule>
  </conditionalFormatting>
  <conditionalFormatting sqref="F46:H49 J46:L49">
    <cfRule type="cellIs" priority="4" dxfId="0" operator="greaterThan" stopIfTrue="1">
      <formula>"n"</formula>
    </cfRule>
  </conditionalFormatting>
  <conditionalFormatting sqref="F50:H53 J50:L53">
    <cfRule type="cellIs" priority="3" dxfId="0" operator="greaterThan" stopIfTrue="1">
      <formula>"n"</formula>
    </cfRule>
  </conditionalFormatting>
  <conditionalFormatting sqref="F54:H54 J54:L54">
    <cfRule type="cellIs" priority="2" dxfId="0" operator="greaterThan" stopIfTrue="1">
      <formula>"n"</formula>
    </cfRule>
  </conditionalFormatting>
  <conditionalFormatting sqref="J36:L36 F36:H36">
    <cfRule type="cellIs" priority="1" dxfId="0" operator="greaterThan" stopIfTrue="1">
      <formula>"n"</formula>
    </cfRule>
  </conditionalFormatting>
  <dataValidations count="1">
    <dataValidation type="whole" allowBlank="1" sqref="F11:H13 F25:H5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apas29">
    <tabColor rgb="FF00B0F0"/>
    <pageSetUpPr fitToPage="1"/>
  </sheetPr>
  <dimension ref="A1:S171"/>
  <sheetViews>
    <sheetView zoomScale="90" zoomScaleNormal="90" zoomScalePageLayoutView="0" workbookViewId="0" topLeftCell="A1">
      <selection activeCell="R171" sqref="R1:S17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9.851562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15" customHeight="1">
      <c r="A1" s="56">
        <v>1</v>
      </c>
      <c r="B1" s="27" t="s">
        <v>488</v>
      </c>
      <c r="C1" s="26" t="s">
        <v>484</v>
      </c>
      <c r="D1" s="58" t="s">
        <v>418</v>
      </c>
      <c r="E1" s="70">
        <v>68.85</v>
      </c>
      <c r="F1" s="244">
        <v>73</v>
      </c>
      <c r="G1" s="39">
        <v>76</v>
      </c>
      <c r="H1" s="39" t="s">
        <v>543</v>
      </c>
      <c r="I1" s="88">
        <f aca="true" t="shared" si="0" ref="I1:I32">MAX(F1:H1)</f>
        <v>76</v>
      </c>
      <c r="J1" s="23">
        <v>88</v>
      </c>
      <c r="K1" s="20" t="s">
        <v>544</v>
      </c>
      <c r="L1" s="20">
        <v>90</v>
      </c>
      <c r="M1" s="89">
        <f aca="true" t="shared" si="1" ref="M1:M32">MAX(J1:L1)</f>
        <v>90</v>
      </c>
      <c r="N1" s="90">
        <f aca="true" t="shared" si="2" ref="N1:N32">SUM(I1,M1)</f>
        <v>166</v>
      </c>
      <c r="O1" s="79">
        <v>28</v>
      </c>
      <c r="P1" s="162">
        <f aca="true" t="shared" si="3" ref="P1:P32">IF(ISERROR(N1*10^(0.75194503*(LOG10(E1/175.508))^2)),"",N1*10^(0.75194503*(LOG10(E1/175.508))^2))</f>
        <v>220.95089043857698</v>
      </c>
      <c r="Q1" s="59" t="s">
        <v>435</v>
      </c>
      <c r="R1"/>
    </row>
    <row r="2" spans="1:18" ht="15" customHeight="1">
      <c r="A2" s="56">
        <v>2</v>
      </c>
      <c r="B2" s="216" t="s">
        <v>453</v>
      </c>
      <c r="C2" s="26" t="s">
        <v>452</v>
      </c>
      <c r="D2" s="58" t="s">
        <v>418</v>
      </c>
      <c r="E2" s="217">
        <v>45</v>
      </c>
      <c r="F2" s="229">
        <v>34</v>
      </c>
      <c r="G2" s="39" t="s">
        <v>145</v>
      </c>
      <c r="H2" s="100" t="s">
        <v>145</v>
      </c>
      <c r="I2" s="88">
        <f t="shared" si="0"/>
        <v>34</v>
      </c>
      <c r="J2" s="23">
        <v>43</v>
      </c>
      <c r="K2" s="20" t="s">
        <v>298</v>
      </c>
      <c r="L2" s="20" t="s">
        <v>298</v>
      </c>
      <c r="M2" s="89">
        <f t="shared" si="1"/>
        <v>43</v>
      </c>
      <c r="N2" s="90">
        <f t="shared" si="2"/>
        <v>77</v>
      </c>
      <c r="O2" s="79">
        <v>25</v>
      </c>
      <c r="P2" s="162">
        <f t="shared" si="3"/>
        <v>140.9956974894677</v>
      </c>
      <c r="Q2" s="59" t="s">
        <v>435</v>
      </c>
      <c r="R2"/>
    </row>
    <row r="3" spans="1:18" ht="15" customHeight="1">
      <c r="A3" s="56">
        <v>4</v>
      </c>
      <c r="B3" s="245" t="s">
        <v>526</v>
      </c>
      <c r="C3" s="246" t="s">
        <v>459</v>
      </c>
      <c r="D3" s="247" t="s">
        <v>418</v>
      </c>
      <c r="E3" s="70">
        <v>49.1</v>
      </c>
      <c r="F3" s="23">
        <v>40</v>
      </c>
      <c r="G3" s="20" t="s">
        <v>149</v>
      </c>
      <c r="H3" s="20">
        <v>42</v>
      </c>
      <c r="I3" s="88">
        <f t="shared" si="0"/>
        <v>42</v>
      </c>
      <c r="J3" s="23">
        <v>51</v>
      </c>
      <c r="K3" s="20">
        <v>53</v>
      </c>
      <c r="L3" s="20">
        <v>55</v>
      </c>
      <c r="M3" s="89">
        <f t="shared" si="1"/>
        <v>55</v>
      </c>
      <c r="N3" s="90">
        <f t="shared" si="2"/>
        <v>97</v>
      </c>
      <c r="O3" s="79">
        <v>22</v>
      </c>
      <c r="P3" s="162">
        <f t="shared" si="3"/>
        <v>164.77923618621773</v>
      </c>
      <c r="Q3" s="59" t="s">
        <v>435</v>
      </c>
      <c r="R3"/>
    </row>
    <row r="4" spans="1:18" ht="15" customHeight="1">
      <c r="A4" s="71">
        <v>6</v>
      </c>
      <c r="B4" s="25" t="s">
        <v>430</v>
      </c>
      <c r="C4" s="26" t="s">
        <v>421</v>
      </c>
      <c r="D4" s="58" t="s">
        <v>418</v>
      </c>
      <c r="E4" s="164">
        <v>31.1</v>
      </c>
      <c r="F4" s="23">
        <v>18</v>
      </c>
      <c r="G4" s="20">
        <v>20</v>
      </c>
      <c r="H4" s="20">
        <v>21</v>
      </c>
      <c r="I4" s="88">
        <f t="shared" si="0"/>
        <v>21</v>
      </c>
      <c r="J4" s="23" t="s">
        <v>147</v>
      </c>
      <c r="K4" s="20">
        <v>27</v>
      </c>
      <c r="L4" s="20" t="s">
        <v>146</v>
      </c>
      <c r="M4" s="89">
        <f t="shared" si="1"/>
        <v>27</v>
      </c>
      <c r="N4" s="90">
        <f t="shared" si="2"/>
        <v>48</v>
      </c>
      <c r="O4" s="79">
        <v>20</v>
      </c>
      <c r="P4" s="162">
        <f t="shared" si="3"/>
        <v>127.62776652091719</v>
      </c>
      <c r="Q4" s="63" t="s">
        <v>435</v>
      </c>
      <c r="R4"/>
    </row>
    <row r="5" spans="1:17" ht="15" customHeight="1">
      <c r="A5" s="215" t="s">
        <v>513</v>
      </c>
      <c r="B5" s="25" t="s">
        <v>441</v>
      </c>
      <c r="C5" s="21" t="s">
        <v>439</v>
      </c>
      <c r="D5" s="163" t="s">
        <v>418</v>
      </c>
      <c r="E5" s="164">
        <v>37.2</v>
      </c>
      <c r="F5" s="84">
        <v>21</v>
      </c>
      <c r="G5" s="20" t="s">
        <v>144</v>
      </c>
      <c r="H5" s="20">
        <v>24</v>
      </c>
      <c r="I5" s="88">
        <f t="shared" si="0"/>
        <v>24</v>
      </c>
      <c r="J5" s="23">
        <v>30</v>
      </c>
      <c r="K5" s="20">
        <v>32</v>
      </c>
      <c r="L5" s="20" t="s">
        <v>443</v>
      </c>
      <c r="M5" s="89">
        <f t="shared" si="1"/>
        <v>32</v>
      </c>
      <c r="N5" s="90">
        <f t="shared" si="2"/>
        <v>56</v>
      </c>
      <c r="O5" s="79">
        <v>20</v>
      </c>
      <c r="P5" s="162">
        <f t="shared" si="3"/>
        <v>122.89360355575346</v>
      </c>
      <c r="Q5" s="59" t="s">
        <v>435</v>
      </c>
    </row>
    <row r="6" spans="1:17" ht="15" customHeight="1">
      <c r="A6" s="56">
        <v>8</v>
      </c>
      <c r="B6" s="216" t="s">
        <v>442</v>
      </c>
      <c r="C6" s="26" t="s">
        <v>440</v>
      </c>
      <c r="D6" s="58" t="s">
        <v>418</v>
      </c>
      <c r="E6" s="98">
        <v>34.1</v>
      </c>
      <c r="F6" s="68">
        <v>16</v>
      </c>
      <c r="G6" s="39">
        <v>18</v>
      </c>
      <c r="H6" s="100">
        <v>21</v>
      </c>
      <c r="I6" s="88">
        <f t="shared" si="0"/>
        <v>21</v>
      </c>
      <c r="J6" s="23">
        <v>22</v>
      </c>
      <c r="K6" s="20">
        <v>25</v>
      </c>
      <c r="L6" s="20">
        <v>28</v>
      </c>
      <c r="M6" s="89">
        <f t="shared" si="1"/>
        <v>28</v>
      </c>
      <c r="N6" s="90">
        <f t="shared" si="2"/>
        <v>49</v>
      </c>
      <c r="O6" s="79">
        <v>18</v>
      </c>
      <c r="P6" s="162">
        <f t="shared" si="3"/>
        <v>117.73359962861394</v>
      </c>
      <c r="Q6" s="59" t="s">
        <v>435</v>
      </c>
    </row>
    <row r="7" spans="1:17" ht="15" customHeight="1">
      <c r="A7" s="87">
        <v>9</v>
      </c>
      <c r="B7" s="27" t="s">
        <v>434</v>
      </c>
      <c r="C7" s="26" t="s">
        <v>427</v>
      </c>
      <c r="D7" s="48" t="s">
        <v>418</v>
      </c>
      <c r="E7" s="73">
        <v>34.1</v>
      </c>
      <c r="F7" s="40">
        <v>17</v>
      </c>
      <c r="G7" s="41">
        <v>18</v>
      </c>
      <c r="H7" s="41">
        <v>19</v>
      </c>
      <c r="I7" s="88">
        <f t="shared" si="0"/>
        <v>19</v>
      </c>
      <c r="J7" s="23">
        <v>24</v>
      </c>
      <c r="K7" s="20">
        <v>26</v>
      </c>
      <c r="L7" s="20" t="s">
        <v>355</v>
      </c>
      <c r="M7" s="89">
        <f t="shared" si="1"/>
        <v>26</v>
      </c>
      <c r="N7" s="90">
        <f t="shared" si="2"/>
        <v>45</v>
      </c>
      <c r="O7" s="79">
        <v>17</v>
      </c>
      <c r="P7" s="38">
        <f t="shared" si="3"/>
        <v>108.1226935364822</v>
      </c>
      <c r="Q7" s="49" t="s">
        <v>435</v>
      </c>
    </row>
    <row r="8" spans="1:17" ht="15" customHeight="1">
      <c r="A8" s="86">
        <v>9</v>
      </c>
      <c r="B8" s="32" t="s">
        <v>489</v>
      </c>
      <c r="C8" s="47" t="s">
        <v>486</v>
      </c>
      <c r="D8" s="48" t="s">
        <v>418</v>
      </c>
      <c r="E8" s="64">
        <v>69</v>
      </c>
      <c r="F8" s="54">
        <v>28</v>
      </c>
      <c r="G8" s="20">
        <v>29</v>
      </c>
      <c r="H8" s="20">
        <v>30</v>
      </c>
      <c r="I8" s="88">
        <f t="shared" si="0"/>
        <v>30</v>
      </c>
      <c r="J8" s="23">
        <v>35</v>
      </c>
      <c r="K8" s="20" t="s">
        <v>161</v>
      </c>
      <c r="L8" s="20">
        <v>37</v>
      </c>
      <c r="M8" s="89">
        <f t="shared" si="1"/>
        <v>37</v>
      </c>
      <c r="N8" s="90">
        <f t="shared" si="2"/>
        <v>67</v>
      </c>
      <c r="O8" s="79">
        <v>17</v>
      </c>
      <c r="P8" s="38">
        <f t="shared" si="3"/>
        <v>89.06057550504903</v>
      </c>
      <c r="Q8" s="59" t="s">
        <v>435</v>
      </c>
    </row>
    <row r="9" spans="1:17" ht="15" customHeight="1">
      <c r="A9" s="86">
        <v>11</v>
      </c>
      <c r="B9" s="92" t="s">
        <v>428</v>
      </c>
      <c r="C9" s="94" t="s">
        <v>417</v>
      </c>
      <c r="D9" s="97" t="s">
        <v>418</v>
      </c>
      <c r="E9" s="67">
        <v>28.8</v>
      </c>
      <c r="F9" s="54">
        <v>15</v>
      </c>
      <c r="G9" s="20">
        <v>17</v>
      </c>
      <c r="H9" s="20">
        <v>19</v>
      </c>
      <c r="I9" s="88">
        <f t="shared" si="0"/>
        <v>19</v>
      </c>
      <c r="J9" s="23">
        <v>20</v>
      </c>
      <c r="K9" s="20">
        <v>22</v>
      </c>
      <c r="L9" s="20">
        <v>25</v>
      </c>
      <c r="M9" s="89">
        <f t="shared" si="1"/>
        <v>25</v>
      </c>
      <c r="N9" s="90">
        <f t="shared" si="2"/>
        <v>44</v>
      </c>
      <c r="O9" s="79">
        <v>15</v>
      </c>
      <c r="P9" s="38">
        <f t="shared" si="3"/>
        <v>127.85189909079911</v>
      </c>
      <c r="Q9" s="59" t="s">
        <v>435</v>
      </c>
    </row>
    <row r="10" spans="1:19" ht="15" customHeight="1">
      <c r="A10" s="87">
        <v>21</v>
      </c>
      <c r="B10" s="32" t="s">
        <v>500</v>
      </c>
      <c r="C10" s="47" t="s">
        <v>501</v>
      </c>
      <c r="D10" s="48" t="s">
        <v>418</v>
      </c>
      <c r="E10" s="64">
        <v>77.1</v>
      </c>
      <c r="F10" s="62">
        <v>30</v>
      </c>
      <c r="G10" s="61" t="s">
        <v>315</v>
      </c>
      <c r="H10" s="61">
        <v>32</v>
      </c>
      <c r="I10" s="88">
        <f t="shared" si="0"/>
        <v>32</v>
      </c>
      <c r="J10" s="23">
        <v>40</v>
      </c>
      <c r="K10" s="20">
        <v>42</v>
      </c>
      <c r="L10" s="20">
        <v>44</v>
      </c>
      <c r="M10" s="89">
        <f t="shared" si="1"/>
        <v>44</v>
      </c>
      <c r="N10" s="90">
        <f t="shared" si="2"/>
        <v>76</v>
      </c>
      <c r="O10" s="79">
        <v>4</v>
      </c>
      <c r="P10" s="38">
        <f t="shared" si="3"/>
        <v>94.79348613297391</v>
      </c>
      <c r="Q10" s="59" t="s">
        <v>435</v>
      </c>
      <c r="R10" s="260">
        <f>SUM(O1:O10)</f>
        <v>186</v>
      </c>
      <c r="S10" s="48" t="s">
        <v>418</v>
      </c>
    </row>
    <row r="11" spans="1:17" ht="15" customHeight="1">
      <c r="A11" s="56">
        <v>1</v>
      </c>
      <c r="B11" s="52" t="s">
        <v>469</v>
      </c>
      <c r="C11" s="219" t="s">
        <v>461</v>
      </c>
      <c r="D11" s="65" t="s">
        <v>424</v>
      </c>
      <c r="E11" s="72">
        <v>53.5</v>
      </c>
      <c r="F11" s="62">
        <v>50</v>
      </c>
      <c r="G11" s="61">
        <v>53</v>
      </c>
      <c r="H11" s="61">
        <v>55</v>
      </c>
      <c r="I11" s="88">
        <f t="shared" si="0"/>
        <v>55</v>
      </c>
      <c r="J11" s="23">
        <v>58</v>
      </c>
      <c r="K11" s="20" t="s">
        <v>412</v>
      </c>
      <c r="L11" s="20">
        <v>63</v>
      </c>
      <c r="M11" s="89">
        <f t="shared" si="1"/>
        <v>63</v>
      </c>
      <c r="N11" s="90">
        <f t="shared" si="2"/>
        <v>118</v>
      </c>
      <c r="O11" s="79">
        <v>28</v>
      </c>
      <c r="P11" s="162">
        <f t="shared" si="3"/>
        <v>187.08878654458874</v>
      </c>
      <c r="Q11" s="59" t="s">
        <v>438</v>
      </c>
    </row>
    <row r="12" spans="1:17" ht="15" customHeight="1">
      <c r="A12" s="56">
        <v>5</v>
      </c>
      <c r="B12" s="25" t="s">
        <v>554</v>
      </c>
      <c r="C12" s="26" t="s">
        <v>553</v>
      </c>
      <c r="D12" s="58" t="s">
        <v>424</v>
      </c>
      <c r="E12" s="72">
        <v>115.4</v>
      </c>
      <c r="F12" s="62">
        <v>65</v>
      </c>
      <c r="G12" s="61">
        <v>68</v>
      </c>
      <c r="H12" s="61" t="s">
        <v>537</v>
      </c>
      <c r="I12" s="88">
        <f t="shared" si="0"/>
        <v>68</v>
      </c>
      <c r="J12" s="23">
        <v>75</v>
      </c>
      <c r="K12" s="20">
        <v>82</v>
      </c>
      <c r="L12" s="20" t="s">
        <v>544</v>
      </c>
      <c r="M12" s="89">
        <f t="shared" si="1"/>
        <v>82</v>
      </c>
      <c r="N12" s="90">
        <f t="shared" si="2"/>
        <v>150</v>
      </c>
      <c r="O12" s="79">
        <v>21</v>
      </c>
      <c r="P12" s="162">
        <f t="shared" si="3"/>
        <v>158.86331823650548</v>
      </c>
      <c r="Q12" s="59" t="s">
        <v>451</v>
      </c>
    </row>
    <row r="13" spans="1:17" ht="15" customHeight="1">
      <c r="A13" s="56">
        <v>8</v>
      </c>
      <c r="B13" s="32" t="s">
        <v>449</v>
      </c>
      <c r="C13" s="26" t="s">
        <v>445</v>
      </c>
      <c r="D13" s="48" t="s">
        <v>424</v>
      </c>
      <c r="E13" s="66">
        <v>41.8</v>
      </c>
      <c r="F13" s="43">
        <v>20</v>
      </c>
      <c r="G13" s="42" t="s">
        <v>143</v>
      </c>
      <c r="H13" s="42" t="s">
        <v>143</v>
      </c>
      <c r="I13" s="88">
        <f t="shared" si="0"/>
        <v>20</v>
      </c>
      <c r="J13" s="23">
        <v>25</v>
      </c>
      <c r="K13" s="20">
        <v>27</v>
      </c>
      <c r="L13" s="20">
        <v>28</v>
      </c>
      <c r="M13" s="89">
        <f t="shared" si="1"/>
        <v>28</v>
      </c>
      <c r="N13" s="90">
        <f t="shared" si="2"/>
        <v>48</v>
      </c>
      <c r="O13" s="79">
        <v>18</v>
      </c>
      <c r="P13" s="38">
        <f t="shared" si="3"/>
        <v>94.01690430682446</v>
      </c>
      <c r="Q13" s="59" t="s">
        <v>451</v>
      </c>
    </row>
    <row r="14" spans="1:17" ht="15" customHeight="1">
      <c r="A14" s="87">
        <v>9</v>
      </c>
      <c r="B14" s="91" t="s">
        <v>495</v>
      </c>
      <c r="C14" s="93" t="s">
        <v>492</v>
      </c>
      <c r="D14" s="31" t="s">
        <v>424</v>
      </c>
      <c r="E14" s="85">
        <v>75.6</v>
      </c>
      <c r="F14" s="68">
        <v>15</v>
      </c>
      <c r="G14" s="39">
        <v>17</v>
      </c>
      <c r="H14" s="100" t="s">
        <v>159</v>
      </c>
      <c r="I14" s="88">
        <f t="shared" si="0"/>
        <v>17</v>
      </c>
      <c r="J14" s="23">
        <v>20</v>
      </c>
      <c r="K14" s="20">
        <v>25</v>
      </c>
      <c r="L14" s="20" t="s">
        <v>355</v>
      </c>
      <c r="M14" s="89">
        <f t="shared" si="1"/>
        <v>25</v>
      </c>
      <c r="N14" s="90">
        <f t="shared" si="2"/>
        <v>42</v>
      </c>
      <c r="O14" s="79">
        <v>17</v>
      </c>
      <c r="P14" s="38">
        <f t="shared" si="3"/>
        <v>52.9484313868224</v>
      </c>
      <c r="Q14" s="159" t="s">
        <v>438</v>
      </c>
    </row>
    <row r="15" spans="1:17" ht="15" customHeight="1">
      <c r="A15" s="86">
        <v>11</v>
      </c>
      <c r="B15" s="30" t="s">
        <v>468</v>
      </c>
      <c r="C15" s="55" t="s">
        <v>527</v>
      </c>
      <c r="D15" s="31" t="s">
        <v>424</v>
      </c>
      <c r="E15" s="67">
        <v>53.3</v>
      </c>
      <c r="F15" s="68">
        <v>24</v>
      </c>
      <c r="G15" s="39">
        <v>26</v>
      </c>
      <c r="H15" s="39">
        <v>28</v>
      </c>
      <c r="I15" s="88">
        <f t="shared" si="0"/>
        <v>28</v>
      </c>
      <c r="J15" s="23">
        <v>34</v>
      </c>
      <c r="K15" s="20">
        <v>36</v>
      </c>
      <c r="L15" s="20">
        <v>38</v>
      </c>
      <c r="M15" s="89">
        <f t="shared" si="1"/>
        <v>38</v>
      </c>
      <c r="N15" s="90">
        <f t="shared" si="2"/>
        <v>66</v>
      </c>
      <c r="O15" s="79">
        <v>15</v>
      </c>
      <c r="P15" s="38">
        <f t="shared" si="3"/>
        <v>104.94790396816346</v>
      </c>
      <c r="Q15" s="159" t="s">
        <v>451</v>
      </c>
    </row>
    <row r="16" spans="1:17" ht="15" customHeight="1">
      <c r="A16" s="86">
        <v>11</v>
      </c>
      <c r="B16" s="29" t="s">
        <v>487</v>
      </c>
      <c r="C16" s="55" t="s">
        <v>483</v>
      </c>
      <c r="D16" s="31" t="s">
        <v>424</v>
      </c>
      <c r="E16" s="66">
        <v>66.5</v>
      </c>
      <c r="F16" s="43">
        <v>25</v>
      </c>
      <c r="G16" s="42">
        <v>28</v>
      </c>
      <c r="H16" s="42" t="s">
        <v>146</v>
      </c>
      <c r="I16" s="88">
        <f t="shared" si="0"/>
        <v>28</v>
      </c>
      <c r="J16" s="23">
        <v>35</v>
      </c>
      <c r="K16" s="20" t="s">
        <v>152</v>
      </c>
      <c r="L16" s="20" t="s">
        <v>152</v>
      </c>
      <c r="M16" s="89">
        <f t="shared" si="1"/>
        <v>35</v>
      </c>
      <c r="N16" s="90">
        <f t="shared" si="2"/>
        <v>63</v>
      </c>
      <c r="O16" s="79">
        <v>15</v>
      </c>
      <c r="P16" s="38">
        <f t="shared" si="3"/>
        <v>85.68743071297953</v>
      </c>
      <c r="Q16" s="59" t="s">
        <v>438</v>
      </c>
    </row>
    <row r="17" spans="1:17" ht="15" customHeight="1">
      <c r="A17" s="56">
        <v>12</v>
      </c>
      <c r="B17" s="92" t="s">
        <v>465</v>
      </c>
      <c r="C17" s="94" t="s">
        <v>483</v>
      </c>
      <c r="D17" s="97" t="s">
        <v>424</v>
      </c>
      <c r="E17" s="67">
        <v>55</v>
      </c>
      <c r="F17" s="54">
        <v>25</v>
      </c>
      <c r="G17" s="20">
        <v>28</v>
      </c>
      <c r="H17" s="20" t="s">
        <v>146</v>
      </c>
      <c r="I17" s="88">
        <f t="shared" si="0"/>
        <v>28</v>
      </c>
      <c r="J17" s="23">
        <v>35</v>
      </c>
      <c r="K17" s="20">
        <v>38</v>
      </c>
      <c r="L17" s="20" t="s">
        <v>154</v>
      </c>
      <c r="M17" s="89">
        <f t="shared" si="1"/>
        <v>38</v>
      </c>
      <c r="N17" s="90">
        <f t="shared" si="2"/>
        <v>66</v>
      </c>
      <c r="O17" s="79">
        <v>14</v>
      </c>
      <c r="P17" s="38">
        <f t="shared" si="3"/>
        <v>102.44721453937663</v>
      </c>
      <c r="Q17" s="59" t="s">
        <v>438</v>
      </c>
    </row>
    <row r="18" spans="1:18" ht="15" customHeight="1">
      <c r="A18" s="87">
        <v>12</v>
      </c>
      <c r="B18" s="32" t="s">
        <v>474</v>
      </c>
      <c r="C18" s="26" t="s">
        <v>471</v>
      </c>
      <c r="D18" s="48" t="s">
        <v>424</v>
      </c>
      <c r="E18" s="66">
        <v>61.4</v>
      </c>
      <c r="F18" s="22">
        <v>20</v>
      </c>
      <c r="G18" s="24">
        <v>25</v>
      </c>
      <c r="H18" s="24" t="s">
        <v>147</v>
      </c>
      <c r="I18" s="88">
        <f t="shared" si="0"/>
        <v>25</v>
      </c>
      <c r="J18" s="23">
        <v>32</v>
      </c>
      <c r="K18" s="20">
        <v>36</v>
      </c>
      <c r="L18" s="20" t="s">
        <v>152</v>
      </c>
      <c r="M18" s="89">
        <f t="shared" si="1"/>
        <v>36</v>
      </c>
      <c r="N18" s="90">
        <f t="shared" si="2"/>
        <v>61</v>
      </c>
      <c r="O18" s="79">
        <v>14</v>
      </c>
      <c r="P18" s="38">
        <f t="shared" si="3"/>
        <v>87.45294574889893</v>
      </c>
      <c r="Q18" s="59" t="s">
        <v>438</v>
      </c>
      <c r="R18" s="75"/>
    </row>
    <row r="19" spans="1:18" ht="15" customHeight="1">
      <c r="A19" s="87">
        <v>12</v>
      </c>
      <c r="B19" s="34" t="s">
        <v>478</v>
      </c>
      <c r="C19" s="37">
        <v>38566</v>
      </c>
      <c r="D19" s="48" t="s">
        <v>424</v>
      </c>
      <c r="E19" s="85">
        <v>63.5</v>
      </c>
      <c r="F19" s="40">
        <v>22</v>
      </c>
      <c r="G19" s="41">
        <v>25</v>
      </c>
      <c r="H19" s="44">
        <v>27</v>
      </c>
      <c r="I19" s="88">
        <f t="shared" si="0"/>
        <v>27</v>
      </c>
      <c r="J19" s="23">
        <v>32</v>
      </c>
      <c r="K19" s="20">
        <v>35</v>
      </c>
      <c r="L19" s="20" t="s">
        <v>152</v>
      </c>
      <c r="M19" s="89">
        <f t="shared" si="1"/>
        <v>35</v>
      </c>
      <c r="N19" s="90">
        <f t="shared" si="2"/>
        <v>62</v>
      </c>
      <c r="O19" s="79">
        <v>14</v>
      </c>
      <c r="P19" s="38">
        <f t="shared" si="3"/>
        <v>86.89162229772442</v>
      </c>
      <c r="Q19" s="159" t="s">
        <v>438</v>
      </c>
      <c r="R19" s="75"/>
    </row>
    <row r="20" spans="1:18" ht="15" customHeight="1">
      <c r="A20" s="86">
        <v>13</v>
      </c>
      <c r="B20" s="34" t="s">
        <v>457</v>
      </c>
      <c r="C20" s="37" t="s">
        <v>458</v>
      </c>
      <c r="D20" s="48" t="s">
        <v>424</v>
      </c>
      <c r="E20" s="85">
        <v>49.9</v>
      </c>
      <c r="F20" s="40">
        <v>25</v>
      </c>
      <c r="G20" s="41">
        <v>30</v>
      </c>
      <c r="H20" s="44" t="s">
        <v>315</v>
      </c>
      <c r="I20" s="88">
        <f t="shared" si="0"/>
        <v>30</v>
      </c>
      <c r="J20" s="23">
        <v>35</v>
      </c>
      <c r="K20" s="20">
        <v>38</v>
      </c>
      <c r="L20" s="20">
        <v>40</v>
      </c>
      <c r="M20" s="89">
        <f t="shared" si="1"/>
        <v>40</v>
      </c>
      <c r="N20" s="90">
        <f t="shared" si="2"/>
        <v>70</v>
      </c>
      <c r="O20" s="79">
        <v>13</v>
      </c>
      <c r="P20" s="38">
        <f t="shared" si="3"/>
        <v>117.3346167196154</v>
      </c>
      <c r="Q20" s="159" t="s">
        <v>451</v>
      </c>
      <c r="R20" s="75"/>
    </row>
    <row r="21" spans="1:17" ht="15" customHeight="1">
      <c r="A21" s="87">
        <v>15</v>
      </c>
      <c r="B21" s="32" t="s">
        <v>455</v>
      </c>
      <c r="C21" s="36" t="s">
        <v>456</v>
      </c>
      <c r="D21" s="48" t="s">
        <v>424</v>
      </c>
      <c r="E21" s="66">
        <v>49.7</v>
      </c>
      <c r="F21" s="54">
        <v>20</v>
      </c>
      <c r="G21" s="20">
        <v>22</v>
      </c>
      <c r="H21" s="20" t="s">
        <v>261</v>
      </c>
      <c r="I21" s="88">
        <f t="shared" si="0"/>
        <v>22</v>
      </c>
      <c r="J21" s="23">
        <v>25</v>
      </c>
      <c r="K21" s="20">
        <v>30</v>
      </c>
      <c r="L21" s="20" t="s">
        <v>397</v>
      </c>
      <c r="M21" s="89">
        <f t="shared" si="1"/>
        <v>30</v>
      </c>
      <c r="N21" s="90">
        <f t="shared" si="2"/>
        <v>52</v>
      </c>
      <c r="O21" s="79">
        <v>11</v>
      </c>
      <c r="P21" s="38">
        <f t="shared" si="3"/>
        <v>87.45133310721269</v>
      </c>
      <c r="Q21" s="59" t="s">
        <v>451</v>
      </c>
    </row>
    <row r="22" spans="1:19" ht="15" customHeight="1">
      <c r="A22" s="87">
        <v>21</v>
      </c>
      <c r="B22" s="32" t="s">
        <v>432</v>
      </c>
      <c r="C22" s="47" t="s">
        <v>507</v>
      </c>
      <c r="D22" s="48" t="s">
        <v>424</v>
      </c>
      <c r="E22" s="66">
        <v>30.1</v>
      </c>
      <c r="F22" s="54">
        <v>10</v>
      </c>
      <c r="G22" s="20">
        <v>11</v>
      </c>
      <c r="H22" s="20" t="s">
        <v>425</v>
      </c>
      <c r="I22" s="88">
        <f t="shared" si="0"/>
        <v>11</v>
      </c>
      <c r="J22" s="23">
        <v>15</v>
      </c>
      <c r="K22" s="20">
        <v>16</v>
      </c>
      <c r="L22" s="20">
        <v>17</v>
      </c>
      <c r="M22" s="89">
        <f t="shared" si="1"/>
        <v>17</v>
      </c>
      <c r="N22" s="90">
        <f t="shared" si="2"/>
        <v>28</v>
      </c>
      <c r="O22" s="79">
        <v>5</v>
      </c>
      <c r="P22" s="38">
        <f t="shared" si="3"/>
        <v>77.27798602307915</v>
      </c>
      <c r="Q22" s="49" t="s">
        <v>438</v>
      </c>
      <c r="R22" s="260">
        <f>SUM(O11:O22)</f>
        <v>185</v>
      </c>
      <c r="S22" s="48" t="s">
        <v>424</v>
      </c>
    </row>
    <row r="23" spans="1:17" ht="15" customHeight="1">
      <c r="A23" s="56">
        <v>1</v>
      </c>
      <c r="B23" s="27" t="s">
        <v>380</v>
      </c>
      <c r="C23" s="26" t="s">
        <v>530</v>
      </c>
      <c r="D23" s="58" t="s">
        <v>341</v>
      </c>
      <c r="E23" s="70">
        <v>57.3</v>
      </c>
      <c r="F23" s="244">
        <v>55</v>
      </c>
      <c r="G23" s="39">
        <v>58</v>
      </c>
      <c r="H23" s="39">
        <v>61</v>
      </c>
      <c r="I23" s="88">
        <f t="shared" si="0"/>
        <v>61</v>
      </c>
      <c r="J23" s="23">
        <v>65</v>
      </c>
      <c r="K23" s="20">
        <v>68</v>
      </c>
      <c r="L23" s="20">
        <v>72</v>
      </c>
      <c r="M23" s="89">
        <f t="shared" si="1"/>
        <v>72</v>
      </c>
      <c r="N23" s="90">
        <f t="shared" si="2"/>
        <v>133</v>
      </c>
      <c r="O23" s="79">
        <v>28</v>
      </c>
      <c r="P23" s="162">
        <f t="shared" si="3"/>
        <v>200.24517796120853</v>
      </c>
      <c r="Q23" s="59" t="s">
        <v>347</v>
      </c>
    </row>
    <row r="24" spans="1:17" ht="15" customHeight="1">
      <c r="A24" s="215" t="s">
        <v>512</v>
      </c>
      <c r="B24" s="216" t="s">
        <v>364</v>
      </c>
      <c r="C24" s="26" t="s">
        <v>350</v>
      </c>
      <c r="D24" s="58" t="s">
        <v>341</v>
      </c>
      <c r="E24" s="217">
        <v>37.7</v>
      </c>
      <c r="F24" s="229">
        <v>18</v>
      </c>
      <c r="G24" s="39">
        <v>22</v>
      </c>
      <c r="H24" s="100" t="s">
        <v>314</v>
      </c>
      <c r="I24" s="88">
        <f t="shared" si="0"/>
        <v>22</v>
      </c>
      <c r="J24" s="23">
        <v>25</v>
      </c>
      <c r="K24" s="20">
        <v>30</v>
      </c>
      <c r="L24" s="20" t="s">
        <v>315</v>
      </c>
      <c r="M24" s="89">
        <f t="shared" si="1"/>
        <v>30</v>
      </c>
      <c r="N24" s="90">
        <f t="shared" si="2"/>
        <v>52</v>
      </c>
      <c r="O24" s="79">
        <v>23</v>
      </c>
      <c r="P24" s="162">
        <f t="shared" si="3"/>
        <v>112.58865393252144</v>
      </c>
      <c r="Q24" s="59" t="s">
        <v>347</v>
      </c>
    </row>
    <row r="25" spans="1:17" s="6" customFormat="1" ht="15" customHeight="1">
      <c r="A25" s="56">
        <v>4</v>
      </c>
      <c r="B25" s="27" t="s">
        <v>371</v>
      </c>
      <c r="C25" s="26" t="s">
        <v>368</v>
      </c>
      <c r="D25" s="58" t="s">
        <v>341</v>
      </c>
      <c r="E25" s="70">
        <v>44.2</v>
      </c>
      <c r="F25" s="218">
        <v>30</v>
      </c>
      <c r="G25" s="41" t="s">
        <v>443</v>
      </c>
      <c r="H25" s="41">
        <v>34</v>
      </c>
      <c r="I25" s="88">
        <f t="shared" si="0"/>
        <v>34</v>
      </c>
      <c r="J25" s="23">
        <v>35</v>
      </c>
      <c r="K25" s="20">
        <v>39</v>
      </c>
      <c r="L25" s="20" t="s">
        <v>323</v>
      </c>
      <c r="M25" s="89">
        <f t="shared" si="1"/>
        <v>39</v>
      </c>
      <c r="N25" s="90">
        <f t="shared" si="2"/>
        <v>73</v>
      </c>
      <c r="O25" s="79">
        <v>22</v>
      </c>
      <c r="P25" s="162">
        <f t="shared" si="3"/>
        <v>135.8340280984263</v>
      </c>
      <c r="Q25" s="59" t="s">
        <v>374</v>
      </c>
    </row>
    <row r="26" spans="1:17" s="6" customFormat="1" ht="15" customHeight="1">
      <c r="A26" s="230">
        <v>5</v>
      </c>
      <c r="B26" s="231" t="s">
        <v>381</v>
      </c>
      <c r="C26" s="232" t="s">
        <v>532</v>
      </c>
      <c r="D26" s="253" t="s">
        <v>341</v>
      </c>
      <c r="E26" s="234">
        <v>58</v>
      </c>
      <c r="F26" s="238">
        <v>45</v>
      </c>
      <c r="G26" s="236">
        <v>48</v>
      </c>
      <c r="H26" s="236" t="s">
        <v>155</v>
      </c>
      <c r="I26" s="237">
        <f t="shared" si="0"/>
        <v>48</v>
      </c>
      <c r="J26" s="238">
        <v>50</v>
      </c>
      <c r="K26" s="236" t="s">
        <v>169</v>
      </c>
      <c r="L26" s="236">
        <v>60</v>
      </c>
      <c r="M26" s="239">
        <f t="shared" si="1"/>
        <v>60</v>
      </c>
      <c r="N26" s="240">
        <f t="shared" si="2"/>
        <v>108</v>
      </c>
      <c r="O26" s="241">
        <v>21</v>
      </c>
      <c r="P26" s="242">
        <f t="shared" si="3"/>
        <v>161.1757521822434</v>
      </c>
      <c r="Q26" s="243" t="s">
        <v>347</v>
      </c>
    </row>
    <row r="27" spans="1:17" s="6" customFormat="1" ht="15" customHeight="1">
      <c r="A27" s="56">
        <v>5</v>
      </c>
      <c r="B27" s="25" t="s">
        <v>401</v>
      </c>
      <c r="C27" s="26" t="s">
        <v>548</v>
      </c>
      <c r="D27" s="163" t="s">
        <v>341</v>
      </c>
      <c r="E27" s="164">
        <v>71.2</v>
      </c>
      <c r="F27" s="84">
        <v>35</v>
      </c>
      <c r="G27" s="20">
        <v>38</v>
      </c>
      <c r="H27" s="20">
        <v>40</v>
      </c>
      <c r="I27" s="88">
        <f t="shared" si="0"/>
        <v>40</v>
      </c>
      <c r="J27" s="23">
        <v>45</v>
      </c>
      <c r="K27" s="20">
        <v>48</v>
      </c>
      <c r="L27" s="20">
        <v>50</v>
      </c>
      <c r="M27" s="89">
        <f t="shared" si="1"/>
        <v>50</v>
      </c>
      <c r="N27" s="90">
        <f t="shared" si="2"/>
        <v>90</v>
      </c>
      <c r="O27" s="79">
        <v>21</v>
      </c>
      <c r="P27" s="162">
        <f t="shared" si="3"/>
        <v>117.40361988503108</v>
      </c>
      <c r="Q27" s="59" t="s">
        <v>347</v>
      </c>
    </row>
    <row r="28" spans="1:17" s="6" customFormat="1" ht="15" customHeight="1">
      <c r="A28" s="86">
        <v>7</v>
      </c>
      <c r="B28" s="32" t="s">
        <v>388</v>
      </c>
      <c r="C28" s="47" t="s">
        <v>386</v>
      </c>
      <c r="D28" s="48" t="s">
        <v>341</v>
      </c>
      <c r="E28" s="64">
        <v>64.8</v>
      </c>
      <c r="F28" s="62">
        <v>40</v>
      </c>
      <c r="G28" s="61" t="s">
        <v>163</v>
      </c>
      <c r="H28" s="61">
        <v>43</v>
      </c>
      <c r="I28" s="88">
        <f t="shared" si="0"/>
        <v>43</v>
      </c>
      <c r="J28" s="23">
        <v>50</v>
      </c>
      <c r="K28" s="20">
        <v>53</v>
      </c>
      <c r="L28" s="20">
        <v>55</v>
      </c>
      <c r="M28" s="89">
        <f t="shared" si="1"/>
        <v>55</v>
      </c>
      <c r="N28" s="90">
        <f t="shared" si="2"/>
        <v>98</v>
      </c>
      <c r="O28" s="79">
        <v>19</v>
      </c>
      <c r="P28" s="38">
        <f t="shared" si="3"/>
        <v>135.52720085248762</v>
      </c>
      <c r="Q28" s="159" t="s">
        <v>347</v>
      </c>
    </row>
    <row r="29" spans="1:17" s="6" customFormat="1" ht="15" customHeight="1">
      <c r="A29" s="86">
        <v>8</v>
      </c>
      <c r="B29" s="32" t="s">
        <v>358</v>
      </c>
      <c r="C29" s="26" t="s">
        <v>340</v>
      </c>
      <c r="D29" s="48" t="s">
        <v>341</v>
      </c>
      <c r="E29" s="64">
        <v>30</v>
      </c>
      <c r="F29" s="22">
        <v>18</v>
      </c>
      <c r="G29" s="24">
        <v>20</v>
      </c>
      <c r="H29" s="24">
        <v>22</v>
      </c>
      <c r="I29" s="88">
        <f t="shared" si="0"/>
        <v>22</v>
      </c>
      <c r="J29" s="23">
        <v>23</v>
      </c>
      <c r="K29" s="20">
        <v>25</v>
      </c>
      <c r="L29" s="20" t="s">
        <v>147</v>
      </c>
      <c r="M29" s="89">
        <f t="shared" si="1"/>
        <v>25</v>
      </c>
      <c r="N29" s="90">
        <f t="shared" si="2"/>
        <v>47</v>
      </c>
      <c r="O29" s="79">
        <v>18</v>
      </c>
      <c r="P29" s="38">
        <f t="shared" si="3"/>
        <v>130.2151437622076</v>
      </c>
      <c r="Q29" s="59" t="s">
        <v>347</v>
      </c>
    </row>
    <row r="30" spans="1:17" s="6" customFormat="1" ht="15" customHeight="1">
      <c r="A30" s="56">
        <v>8</v>
      </c>
      <c r="B30" s="34" t="s">
        <v>383</v>
      </c>
      <c r="C30" s="37" t="s">
        <v>534</v>
      </c>
      <c r="D30" s="48" t="s">
        <v>341</v>
      </c>
      <c r="E30" s="108">
        <v>58</v>
      </c>
      <c r="F30" s="68">
        <v>30</v>
      </c>
      <c r="G30" s="39">
        <v>35</v>
      </c>
      <c r="H30" s="100">
        <v>36</v>
      </c>
      <c r="I30" s="88">
        <f t="shared" si="0"/>
        <v>36</v>
      </c>
      <c r="J30" s="23">
        <v>42</v>
      </c>
      <c r="K30" s="20">
        <v>46</v>
      </c>
      <c r="L30" s="20">
        <v>50</v>
      </c>
      <c r="M30" s="89">
        <f t="shared" si="1"/>
        <v>50</v>
      </c>
      <c r="N30" s="90">
        <f t="shared" si="2"/>
        <v>86</v>
      </c>
      <c r="O30" s="79">
        <v>18</v>
      </c>
      <c r="P30" s="38">
        <f t="shared" si="3"/>
        <v>128.34365451549013</v>
      </c>
      <c r="Q30" s="159" t="s">
        <v>347</v>
      </c>
    </row>
    <row r="31" spans="1:17" s="6" customFormat="1" ht="15" customHeight="1">
      <c r="A31" s="87">
        <v>9</v>
      </c>
      <c r="B31" s="27" t="s">
        <v>389</v>
      </c>
      <c r="C31" s="26" t="s">
        <v>387</v>
      </c>
      <c r="D31" s="48" t="s">
        <v>341</v>
      </c>
      <c r="E31" s="73">
        <v>66</v>
      </c>
      <c r="F31" s="40">
        <v>35</v>
      </c>
      <c r="G31" s="41">
        <v>40</v>
      </c>
      <c r="H31" s="41">
        <v>43</v>
      </c>
      <c r="I31" s="88">
        <f t="shared" si="0"/>
        <v>43</v>
      </c>
      <c r="J31" s="23">
        <v>50</v>
      </c>
      <c r="K31" s="20" t="s">
        <v>390</v>
      </c>
      <c r="L31" s="20" t="s">
        <v>390</v>
      </c>
      <c r="M31" s="89">
        <f t="shared" si="1"/>
        <v>50</v>
      </c>
      <c r="N31" s="90">
        <f t="shared" si="2"/>
        <v>93</v>
      </c>
      <c r="O31" s="79">
        <v>17</v>
      </c>
      <c r="P31" s="38">
        <f t="shared" si="3"/>
        <v>127.09989241161524</v>
      </c>
      <c r="Q31" s="59" t="s">
        <v>347</v>
      </c>
    </row>
    <row r="32" spans="1:17" s="6" customFormat="1" ht="15" customHeight="1">
      <c r="A32" s="87">
        <v>9</v>
      </c>
      <c r="B32" s="29" t="s">
        <v>406</v>
      </c>
      <c r="C32" s="95" t="s">
        <v>407</v>
      </c>
      <c r="D32" s="31" t="s">
        <v>341</v>
      </c>
      <c r="E32" s="66">
        <v>98.6</v>
      </c>
      <c r="F32" s="62">
        <v>55</v>
      </c>
      <c r="G32" s="61">
        <v>60</v>
      </c>
      <c r="H32" s="61" t="s">
        <v>412</v>
      </c>
      <c r="I32" s="88">
        <f t="shared" si="0"/>
        <v>60</v>
      </c>
      <c r="J32" s="23">
        <v>71</v>
      </c>
      <c r="K32" s="20">
        <v>75</v>
      </c>
      <c r="L32" s="20" t="s">
        <v>413</v>
      </c>
      <c r="M32" s="89">
        <f t="shared" si="1"/>
        <v>75</v>
      </c>
      <c r="N32" s="90">
        <f t="shared" si="2"/>
        <v>135</v>
      </c>
      <c r="O32" s="79">
        <v>17</v>
      </c>
      <c r="P32" s="38">
        <f t="shared" si="3"/>
        <v>150.4833237003861</v>
      </c>
      <c r="Q32" s="59" t="s">
        <v>347</v>
      </c>
    </row>
    <row r="33" spans="1:17" s="6" customFormat="1" ht="15" customHeight="1">
      <c r="A33" s="56">
        <v>10</v>
      </c>
      <c r="B33" s="25" t="s">
        <v>372</v>
      </c>
      <c r="C33" s="165" t="s">
        <v>369</v>
      </c>
      <c r="D33" s="58" t="s">
        <v>341</v>
      </c>
      <c r="E33" s="72">
        <v>46.5</v>
      </c>
      <c r="F33" s="62">
        <v>23</v>
      </c>
      <c r="G33" s="61">
        <v>25</v>
      </c>
      <c r="H33" s="61">
        <v>27</v>
      </c>
      <c r="I33" s="88">
        <f aca="true" t="shared" si="4" ref="I33:I64">MAX(F33:H33)</f>
        <v>27</v>
      </c>
      <c r="J33" s="23">
        <v>27</v>
      </c>
      <c r="K33" s="20">
        <v>30</v>
      </c>
      <c r="L33" s="20">
        <v>32</v>
      </c>
      <c r="M33" s="89">
        <f aca="true" t="shared" si="5" ref="M33:M64">MAX(J33:L33)</f>
        <v>32</v>
      </c>
      <c r="N33" s="90">
        <f aca="true" t="shared" si="6" ref="N33:N64">SUM(I33,M33)</f>
        <v>59</v>
      </c>
      <c r="O33" s="79">
        <v>15</v>
      </c>
      <c r="P33" s="162">
        <f aca="true" t="shared" si="7" ref="P33:P64">IF(ISERROR(N33*10^(0.75194503*(LOG10(E33/175.508))^2)),"",N33*10^(0.75194503*(LOG10(E33/175.508))^2))</f>
        <v>104.96897048878948</v>
      </c>
      <c r="Q33" s="59" t="s">
        <v>374</v>
      </c>
    </row>
    <row r="34" spans="1:19" s="6" customFormat="1" ht="15" customHeight="1">
      <c r="A34" s="87">
        <v>12</v>
      </c>
      <c r="B34" s="30" t="s">
        <v>359</v>
      </c>
      <c r="C34" s="55" t="s">
        <v>342</v>
      </c>
      <c r="D34" s="31" t="s">
        <v>341</v>
      </c>
      <c r="E34" s="67">
        <v>31.6</v>
      </c>
      <c r="F34" s="68">
        <v>17</v>
      </c>
      <c r="G34" s="39">
        <v>19</v>
      </c>
      <c r="H34" s="39" t="s">
        <v>159</v>
      </c>
      <c r="I34" s="88">
        <f t="shared" si="4"/>
        <v>19</v>
      </c>
      <c r="J34" s="23">
        <v>21</v>
      </c>
      <c r="K34" s="20">
        <v>23</v>
      </c>
      <c r="L34" s="20">
        <v>24</v>
      </c>
      <c r="M34" s="89">
        <f t="shared" si="5"/>
        <v>24</v>
      </c>
      <c r="N34" s="90">
        <f t="shared" si="6"/>
        <v>43</v>
      </c>
      <c r="O34" s="79">
        <v>14</v>
      </c>
      <c r="P34" s="38">
        <f t="shared" si="7"/>
        <v>112.29999056866384</v>
      </c>
      <c r="Q34" s="49" t="s">
        <v>347</v>
      </c>
      <c r="R34" s="260">
        <f>SUM(O23:O34)</f>
        <v>233</v>
      </c>
      <c r="S34" s="31" t="s">
        <v>341</v>
      </c>
    </row>
    <row r="35" spans="1:17" s="6" customFormat="1" ht="15" customHeight="1">
      <c r="A35" s="87">
        <v>12</v>
      </c>
      <c r="B35" s="32" t="s">
        <v>408</v>
      </c>
      <c r="C35" s="36" t="s">
        <v>409</v>
      </c>
      <c r="D35" s="48" t="s">
        <v>341</v>
      </c>
      <c r="E35" s="66">
        <v>117.5</v>
      </c>
      <c r="F35" s="62">
        <v>50</v>
      </c>
      <c r="G35" s="61">
        <v>55</v>
      </c>
      <c r="H35" s="61" t="s">
        <v>151</v>
      </c>
      <c r="I35" s="88">
        <f t="shared" si="4"/>
        <v>55</v>
      </c>
      <c r="J35" s="23">
        <v>65</v>
      </c>
      <c r="K35" s="20">
        <v>70</v>
      </c>
      <c r="L35" s="20">
        <v>73</v>
      </c>
      <c r="M35" s="89">
        <f t="shared" si="5"/>
        <v>73</v>
      </c>
      <c r="N35" s="90">
        <f t="shared" si="6"/>
        <v>128</v>
      </c>
      <c r="O35" s="79">
        <v>14</v>
      </c>
      <c r="P35" s="38">
        <f t="shared" si="7"/>
        <v>134.9098611776484</v>
      </c>
      <c r="Q35" s="59" t="s">
        <v>347</v>
      </c>
    </row>
    <row r="36" spans="1:17" s="6" customFormat="1" ht="15" customHeight="1">
      <c r="A36" s="196">
        <v>4</v>
      </c>
      <c r="B36" s="167" t="s">
        <v>197</v>
      </c>
      <c r="C36" s="168" t="s">
        <v>63</v>
      </c>
      <c r="D36" s="169" t="s">
        <v>64</v>
      </c>
      <c r="E36" s="170">
        <v>38.5</v>
      </c>
      <c r="F36" s="197">
        <v>22</v>
      </c>
      <c r="G36" s="198">
        <v>24</v>
      </c>
      <c r="H36" s="198">
        <v>25</v>
      </c>
      <c r="I36" s="173">
        <f t="shared" si="4"/>
        <v>25</v>
      </c>
      <c r="J36" s="171">
        <v>28</v>
      </c>
      <c r="K36" s="172">
        <v>30</v>
      </c>
      <c r="L36" s="172" t="s">
        <v>315</v>
      </c>
      <c r="M36" s="174">
        <f t="shared" si="5"/>
        <v>30</v>
      </c>
      <c r="N36" s="175">
        <f t="shared" si="6"/>
        <v>55</v>
      </c>
      <c r="O36" s="261">
        <v>21.5</v>
      </c>
      <c r="P36" s="177">
        <f t="shared" si="7"/>
        <v>116.61537169925465</v>
      </c>
      <c r="Q36" s="178" t="s">
        <v>65</v>
      </c>
    </row>
    <row r="37" spans="1:17" s="6" customFormat="1" ht="15" customHeight="1">
      <c r="A37" s="56">
        <v>2</v>
      </c>
      <c r="B37" s="25" t="s">
        <v>200</v>
      </c>
      <c r="C37" s="26" t="s">
        <v>67</v>
      </c>
      <c r="D37" s="58" t="s">
        <v>64</v>
      </c>
      <c r="E37" s="164">
        <v>40.8</v>
      </c>
      <c r="F37" s="82">
        <v>32</v>
      </c>
      <c r="G37" s="61">
        <v>34</v>
      </c>
      <c r="H37" s="61" t="s">
        <v>145</v>
      </c>
      <c r="I37" s="88">
        <f t="shared" si="4"/>
        <v>34</v>
      </c>
      <c r="J37" s="23">
        <v>37</v>
      </c>
      <c r="K37" s="20">
        <v>40</v>
      </c>
      <c r="L37" s="20">
        <v>42</v>
      </c>
      <c r="M37" s="89">
        <f t="shared" si="5"/>
        <v>42</v>
      </c>
      <c r="N37" s="90">
        <f t="shared" si="6"/>
        <v>76</v>
      </c>
      <c r="O37" s="79">
        <v>25</v>
      </c>
      <c r="P37" s="162">
        <f t="shared" si="7"/>
        <v>152.30570291634925</v>
      </c>
      <c r="Q37" s="63" t="s">
        <v>65</v>
      </c>
    </row>
    <row r="38" spans="1:17" s="6" customFormat="1" ht="15" customHeight="1">
      <c r="A38" s="56">
        <v>2</v>
      </c>
      <c r="B38" s="27" t="s">
        <v>234</v>
      </c>
      <c r="C38" s="26" t="s">
        <v>73</v>
      </c>
      <c r="D38" s="50" t="s">
        <v>64</v>
      </c>
      <c r="E38" s="70">
        <v>73.1</v>
      </c>
      <c r="F38" s="23" t="s">
        <v>160</v>
      </c>
      <c r="G38" s="20">
        <v>65</v>
      </c>
      <c r="H38" s="20">
        <v>69</v>
      </c>
      <c r="I38" s="88">
        <f t="shared" si="4"/>
        <v>69</v>
      </c>
      <c r="J38" s="23">
        <v>83</v>
      </c>
      <c r="K38" s="20" t="s">
        <v>545</v>
      </c>
      <c r="L38" s="20" t="s">
        <v>545</v>
      </c>
      <c r="M38" s="89">
        <f t="shared" si="5"/>
        <v>83</v>
      </c>
      <c r="N38" s="90">
        <f t="shared" si="6"/>
        <v>152</v>
      </c>
      <c r="O38" s="79">
        <v>25</v>
      </c>
      <c r="P38" s="162">
        <f t="shared" si="7"/>
        <v>195.2726669040021</v>
      </c>
      <c r="Q38" s="158" t="s">
        <v>65</v>
      </c>
    </row>
    <row r="39" spans="1:17" s="6" customFormat="1" ht="15" customHeight="1">
      <c r="A39" s="56">
        <v>4</v>
      </c>
      <c r="B39" s="25" t="s">
        <v>242</v>
      </c>
      <c r="C39" s="26" t="s">
        <v>77</v>
      </c>
      <c r="D39" s="58" t="s">
        <v>64</v>
      </c>
      <c r="E39" s="164">
        <v>62.65</v>
      </c>
      <c r="F39" s="23">
        <v>45</v>
      </c>
      <c r="G39" s="20">
        <v>48</v>
      </c>
      <c r="H39" s="20" t="s">
        <v>155</v>
      </c>
      <c r="I39" s="88">
        <f t="shared" si="4"/>
        <v>48</v>
      </c>
      <c r="J39" s="23">
        <v>60</v>
      </c>
      <c r="K39" s="20">
        <v>65</v>
      </c>
      <c r="L39" s="20" t="s">
        <v>166</v>
      </c>
      <c r="M39" s="89">
        <f t="shared" si="5"/>
        <v>65</v>
      </c>
      <c r="N39" s="90">
        <f t="shared" si="6"/>
        <v>113</v>
      </c>
      <c r="O39" s="79">
        <v>22</v>
      </c>
      <c r="P39" s="162">
        <f t="shared" si="7"/>
        <v>159.79993184219717</v>
      </c>
      <c r="Q39" s="59" t="s">
        <v>65</v>
      </c>
    </row>
    <row r="40" spans="1:17" s="6" customFormat="1" ht="15" customHeight="1">
      <c r="A40" s="71">
        <v>6</v>
      </c>
      <c r="B40" s="25" t="s">
        <v>211</v>
      </c>
      <c r="C40" s="26" t="s">
        <v>71</v>
      </c>
      <c r="D40" s="58" t="s">
        <v>64</v>
      </c>
      <c r="E40" s="166">
        <v>49.7</v>
      </c>
      <c r="F40" s="62" t="s">
        <v>148</v>
      </c>
      <c r="G40" s="61">
        <v>35</v>
      </c>
      <c r="H40" s="61">
        <v>38</v>
      </c>
      <c r="I40" s="88">
        <f t="shared" si="4"/>
        <v>38</v>
      </c>
      <c r="J40" s="23" t="s">
        <v>323</v>
      </c>
      <c r="K40" s="20">
        <v>44</v>
      </c>
      <c r="L40" s="20">
        <v>47</v>
      </c>
      <c r="M40" s="89">
        <f t="shared" si="5"/>
        <v>47</v>
      </c>
      <c r="N40" s="90">
        <f t="shared" si="6"/>
        <v>85</v>
      </c>
      <c r="O40" s="79">
        <v>20</v>
      </c>
      <c r="P40" s="162">
        <f t="shared" si="7"/>
        <v>142.94929450217458</v>
      </c>
      <c r="Q40" s="59" t="s">
        <v>65</v>
      </c>
    </row>
    <row r="41" spans="1:17" s="6" customFormat="1" ht="15" customHeight="1">
      <c r="A41" s="56">
        <v>6</v>
      </c>
      <c r="B41" s="25" t="s">
        <v>231</v>
      </c>
      <c r="C41" s="26" t="s">
        <v>75</v>
      </c>
      <c r="D41" s="163" t="s">
        <v>64</v>
      </c>
      <c r="E41" s="164">
        <v>93.2</v>
      </c>
      <c r="F41" s="84">
        <v>65</v>
      </c>
      <c r="G41" s="20">
        <v>69</v>
      </c>
      <c r="H41" s="20" t="s">
        <v>537</v>
      </c>
      <c r="I41" s="88">
        <f t="shared" si="4"/>
        <v>69</v>
      </c>
      <c r="J41" s="23">
        <v>75</v>
      </c>
      <c r="K41" s="20">
        <v>80</v>
      </c>
      <c r="L41" s="20" t="s">
        <v>482</v>
      </c>
      <c r="M41" s="89">
        <f t="shared" si="5"/>
        <v>80</v>
      </c>
      <c r="N41" s="90">
        <f t="shared" si="6"/>
        <v>149</v>
      </c>
      <c r="O41" s="79">
        <v>20</v>
      </c>
      <c r="P41" s="162">
        <f t="shared" si="7"/>
        <v>169.8255028398182</v>
      </c>
      <c r="Q41" s="59" t="s">
        <v>65</v>
      </c>
    </row>
    <row r="42" spans="1:17" s="6" customFormat="1" ht="15" customHeight="1">
      <c r="A42" s="86">
        <v>8</v>
      </c>
      <c r="B42" s="27" t="s">
        <v>241</v>
      </c>
      <c r="C42" s="26" t="s">
        <v>81</v>
      </c>
      <c r="D42" s="50" t="s">
        <v>64</v>
      </c>
      <c r="E42" s="73">
        <v>65.6</v>
      </c>
      <c r="F42" s="54">
        <v>40</v>
      </c>
      <c r="G42" s="20" t="s">
        <v>166</v>
      </c>
      <c r="H42" s="20" t="s">
        <v>166</v>
      </c>
      <c r="I42" s="88">
        <f t="shared" si="4"/>
        <v>40</v>
      </c>
      <c r="J42" s="23">
        <v>55</v>
      </c>
      <c r="K42" s="20" t="s">
        <v>166</v>
      </c>
      <c r="L42" s="20" t="s">
        <v>166</v>
      </c>
      <c r="M42" s="89">
        <f t="shared" si="5"/>
        <v>55</v>
      </c>
      <c r="N42" s="90">
        <f t="shared" si="6"/>
        <v>95</v>
      </c>
      <c r="O42" s="79">
        <v>18</v>
      </c>
      <c r="P42" s="38">
        <f t="shared" si="7"/>
        <v>130.33994282438914</v>
      </c>
      <c r="Q42" s="158" t="s">
        <v>65</v>
      </c>
    </row>
    <row r="43" spans="1:19" s="6" customFormat="1" ht="15" customHeight="1">
      <c r="A43" s="86">
        <v>17</v>
      </c>
      <c r="B43" s="32" t="s">
        <v>194</v>
      </c>
      <c r="C43" s="47" t="s">
        <v>185</v>
      </c>
      <c r="D43" s="48" t="s">
        <v>64</v>
      </c>
      <c r="E43" s="64">
        <v>28</v>
      </c>
      <c r="F43" s="54">
        <v>15</v>
      </c>
      <c r="G43" s="20" t="s">
        <v>166</v>
      </c>
      <c r="H43" s="20" t="s">
        <v>166</v>
      </c>
      <c r="I43" s="88">
        <f t="shared" si="4"/>
        <v>15</v>
      </c>
      <c r="J43" s="23">
        <v>22</v>
      </c>
      <c r="K43" s="20" t="s">
        <v>166</v>
      </c>
      <c r="L43" s="20" t="s">
        <v>166</v>
      </c>
      <c r="M43" s="89">
        <f t="shared" si="5"/>
        <v>22</v>
      </c>
      <c r="N43" s="90">
        <f t="shared" si="6"/>
        <v>37</v>
      </c>
      <c r="O43" s="79">
        <v>9</v>
      </c>
      <c r="P43" s="38">
        <f t="shared" si="7"/>
        <v>111.1758498163541</v>
      </c>
      <c r="Q43" s="59" t="s">
        <v>65</v>
      </c>
      <c r="R43" s="263">
        <f>SUM(O36:O43)</f>
        <v>160.5</v>
      </c>
      <c r="S43" s="48" t="s">
        <v>64</v>
      </c>
    </row>
    <row r="44" spans="1:17" s="6" customFormat="1" ht="15" customHeight="1">
      <c r="A44" s="56">
        <v>2</v>
      </c>
      <c r="B44" s="216" t="s">
        <v>416</v>
      </c>
      <c r="C44" s="26" t="s">
        <v>31</v>
      </c>
      <c r="D44" s="58" t="s">
        <v>19</v>
      </c>
      <c r="E44" s="98">
        <v>69.15</v>
      </c>
      <c r="F44" s="68">
        <v>56</v>
      </c>
      <c r="G44" s="39" t="s">
        <v>536</v>
      </c>
      <c r="H44" s="100">
        <v>59</v>
      </c>
      <c r="I44" s="88">
        <f t="shared" si="4"/>
        <v>59</v>
      </c>
      <c r="J44" s="23">
        <v>72</v>
      </c>
      <c r="K44" s="20">
        <v>75</v>
      </c>
      <c r="L44" s="20">
        <v>79</v>
      </c>
      <c r="M44" s="89">
        <f t="shared" si="5"/>
        <v>79</v>
      </c>
      <c r="N44" s="90">
        <f t="shared" si="6"/>
        <v>138</v>
      </c>
      <c r="O44" s="79">
        <v>25</v>
      </c>
      <c r="P44" s="162">
        <f t="shared" si="7"/>
        <v>183.19575216712465</v>
      </c>
      <c r="Q44" s="59" t="s">
        <v>68</v>
      </c>
    </row>
    <row r="45" spans="1:17" s="6" customFormat="1" ht="15" customHeight="1">
      <c r="A45" s="71">
        <v>2</v>
      </c>
      <c r="B45" s="52" t="s">
        <v>232</v>
      </c>
      <c r="C45" s="219" t="s">
        <v>55</v>
      </c>
      <c r="D45" s="65" t="s">
        <v>19</v>
      </c>
      <c r="E45" s="72">
        <v>128.65</v>
      </c>
      <c r="F45" s="62">
        <v>64</v>
      </c>
      <c r="G45" s="61" t="s">
        <v>462</v>
      </c>
      <c r="H45" s="61">
        <v>67</v>
      </c>
      <c r="I45" s="88">
        <f t="shared" si="4"/>
        <v>67</v>
      </c>
      <c r="J45" s="23">
        <v>85</v>
      </c>
      <c r="K45" s="20">
        <v>90</v>
      </c>
      <c r="L45" s="20" t="s">
        <v>555</v>
      </c>
      <c r="M45" s="89">
        <f t="shared" si="5"/>
        <v>90</v>
      </c>
      <c r="N45" s="90">
        <f t="shared" si="6"/>
        <v>157</v>
      </c>
      <c r="O45" s="79">
        <v>25</v>
      </c>
      <c r="P45" s="162">
        <f t="shared" si="7"/>
        <v>162.0245948086415</v>
      </c>
      <c r="Q45" s="59" t="s">
        <v>38</v>
      </c>
    </row>
    <row r="46" spans="1:17" s="6" customFormat="1" ht="15" customHeight="1">
      <c r="A46" s="71">
        <v>3</v>
      </c>
      <c r="B46" s="25" t="s">
        <v>192</v>
      </c>
      <c r="C46" s="26" t="s">
        <v>40</v>
      </c>
      <c r="D46" s="58" t="s">
        <v>19</v>
      </c>
      <c r="E46" s="164">
        <v>32.9</v>
      </c>
      <c r="F46" s="81">
        <v>23</v>
      </c>
      <c r="G46" s="61">
        <v>25</v>
      </c>
      <c r="H46" s="61">
        <v>26</v>
      </c>
      <c r="I46" s="88">
        <f t="shared" si="4"/>
        <v>26</v>
      </c>
      <c r="J46" s="23">
        <v>32</v>
      </c>
      <c r="K46" s="20">
        <v>34</v>
      </c>
      <c r="L46" s="20">
        <v>35</v>
      </c>
      <c r="M46" s="89">
        <f t="shared" si="5"/>
        <v>35</v>
      </c>
      <c r="N46" s="90">
        <f t="shared" si="6"/>
        <v>61</v>
      </c>
      <c r="O46" s="79">
        <v>23</v>
      </c>
      <c r="P46" s="162">
        <f t="shared" si="7"/>
        <v>152.35792339185375</v>
      </c>
      <c r="Q46" s="63" t="s">
        <v>38</v>
      </c>
    </row>
    <row r="47" spans="1:17" ht="15" customHeight="1">
      <c r="A47" s="71">
        <v>3</v>
      </c>
      <c r="B47" s="25" t="s">
        <v>205</v>
      </c>
      <c r="C47" s="21" t="s">
        <v>130</v>
      </c>
      <c r="D47" s="58" t="s">
        <v>19</v>
      </c>
      <c r="E47" s="70">
        <v>44.2</v>
      </c>
      <c r="F47" s="82">
        <v>30</v>
      </c>
      <c r="G47" s="61">
        <v>32</v>
      </c>
      <c r="H47" s="61">
        <v>34</v>
      </c>
      <c r="I47" s="88">
        <f t="shared" si="4"/>
        <v>34</v>
      </c>
      <c r="J47" s="23">
        <v>38</v>
      </c>
      <c r="K47" s="20">
        <v>41</v>
      </c>
      <c r="L47" s="20">
        <v>43</v>
      </c>
      <c r="M47" s="89">
        <f t="shared" si="5"/>
        <v>43</v>
      </c>
      <c r="N47" s="90">
        <f t="shared" si="6"/>
        <v>77</v>
      </c>
      <c r="O47" s="79">
        <v>23</v>
      </c>
      <c r="P47" s="162">
        <f t="shared" si="7"/>
        <v>143.2769885421757</v>
      </c>
      <c r="Q47" s="59" t="s">
        <v>134</v>
      </c>
    </row>
    <row r="48" spans="1:17" ht="15" customHeight="1">
      <c r="A48" s="71">
        <v>3</v>
      </c>
      <c r="B48" s="25" t="s">
        <v>213</v>
      </c>
      <c r="C48" s="165" t="s">
        <v>131</v>
      </c>
      <c r="D48" s="58" t="s">
        <v>19</v>
      </c>
      <c r="E48" s="164">
        <v>49.75</v>
      </c>
      <c r="F48" s="23">
        <v>45</v>
      </c>
      <c r="G48" s="20" t="s">
        <v>153</v>
      </c>
      <c r="H48" s="20" t="s">
        <v>153</v>
      </c>
      <c r="I48" s="88">
        <f t="shared" si="4"/>
        <v>45</v>
      </c>
      <c r="J48" s="23">
        <v>55</v>
      </c>
      <c r="K48" s="20" t="s">
        <v>463</v>
      </c>
      <c r="L48" s="20" t="s">
        <v>463</v>
      </c>
      <c r="M48" s="89">
        <f t="shared" si="5"/>
        <v>55</v>
      </c>
      <c r="N48" s="90">
        <f t="shared" si="6"/>
        <v>100</v>
      </c>
      <c r="O48" s="79">
        <v>23</v>
      </c>
      <c r="P48" s="162">
        <f t="shared" si="7"/>
        <v>168.03640350888483</v>
      </c>
      <c r="Q48" s="59" t="s">
        <v>134</v>
      </c>
    </row>
    <row r="49" spans="1:17" ht="15" customHeight="1">
      <c r="A49" s="56">
        <v>4</v>
      </c>
      <c r="B49" s="25" t="s">
        <v>193</v>
      </c>
      <c r="C49" s="21" t="s">
        <v>129</v>
      </c>
      <c r="D49" s="58" t="s">
        <v>19</v>
      </c>
      <c r="E49" s="70">
        <v>32.45</v>
      </c>
      <c r="F49" s="23">
        <v>25</v>
      </c>
      <c r="G49" s="20" t="s">
        <v>356</v>
      </c>
      <c r="H49" s="20" t="s">
        <v>356</v>
      </c>
      <c r="I49" s="88">
        <f t="shared" si="4"/>
        <v>25</v>
      </c>
      <c r="J49" s="23">
        <v>33</v>
      </c>
      <c r="K49" s="20" t="s">
        <v>148</v>
      </c>
      <c r="L49" s="20">
        <v>36</v>
      </c>
      <c r="M49" s="89">
        <f t="shared" si="5"/>
        <v>36</v>
      </c>
      <c r="N49" s="90">
        <f t="shared" si="6"/>
        <v>61</v>
      </c>
      <c r="O49" s="79">
        <v>22</v>
      </c>
      <c r="P49" s="162">
        <f t="shared" si="7"/>
        <v>154.6793236339747</v>
      </c>
      <c r="Q49" s="59" t="s">
        <v>134</v>
      </c>
    </row>
    <row r="50" spans="1:17" ht="15" customHeight="1">
      <c r="A50" s="56">
        <v>4</v>
      </c>
      <c r="B50" s="27" t="s">
        <v>230</v>
      </c>
      <c r="C50" s="26" t="s">
        <v>24</v>
      </c>
      <c r="D50" s="163" t="s">
        <v>19</v>
      </c>
      <c r="E50" s="70">
        <v>125.15</v>
      </c>
      <c r="F50" s="248">
        <v>65</v>
      </c>
      <c r="G50" s="41">
        <v>68</v>
      </c>
      <c r="H50" s="41" t="s">
        <v>402</v>
      </c>
      <c r="I50" s="88">
        <f t="shared" si="4"/>
        <v>68</v>
      </c>
      <c r="J50" s="23">
        <v>81</v>
      </c>
      <c r="K50" s="20">
        <v>85</v>
      </c>
      <c r="L50" s="20" t="s">
        <v>544</v>
      </c>
      <c r="M50" s="89">
        <f t="shared" si="5"/>
        <v>85</v>
      </c>
      <c r="N50" s="90">
        <f t="shared" si="6"/>
        <v>153</v>
      </c>
      <c r="O50" s="79">
        <v>22</v>
      </c>
      <c r="P50" s="162">
        <f t="shared" si="7"/>
        <v>158.82198323743486</v>
      </c>
      <c r="Q50" s="59" t="s">
        <v>68</v>
      </c>
    </row>
    <row r="51" spans="1:17" ht="15" customHeight="1">
      <c r="A51" s="56">
        <v>5</v>
      </c>
      <c r="B51" s="27" t="s">
        <v>191</v>
      </c>
      <c r="C51" s="26" t="s">
        <v>57</v>
      </c>
      <c r="D51" s="50" t="s">
        <v>19</v>
      </c>
      <c r="E51" s="73">
        <v>30.3</v>
      </c>
      <c r="F51" s="62">
        <v>21</v>
      </c>
      <c r="G51" s="61">
        <v>22</v>
      </c>
      <c r="H51" s="61">
        <v>23</v>
      </c>
      <c r="I51" s="88">
        <f t="shared" si="4"/>
        <v>23</v>
      </c>
      <c r="J51" s="23">
        <v>26</v>
      </c>
      <c r="K51" s="20">
        <v>28</v>
      </c>
      <c r="L51" s="20">
        <v>30</v>
      </c>
      <c r="M51" s="89">
        <f t="shared" si="5"/>
        <v>30</v>
      </c>
      <c r="N51" s="90">
        <f t="shared" si="6"/>
        <v>53</v>
      </c>
      <c r="O51" s="79">
        <v>21</v>
      </c>
      <c r="P51" s="162">
        <f t="shared" si="7"/>
        <v>145.1669568354969</v>
      </c>
      <c r="Q51" s="27" t="s">
        <v>38</v>
      </c>
    </row>
    <row r="52" spans="1:17" ht="15" customHeight="1">
      <c r="A52" s="56">
        <v>6</v>
      </c>
      <c r="B52" s="32" t="s">
        <v>216</v>
      </c>
      <c r="C52" s="26" t="s">
        <v>135</v>
      </c>
      <c r="D52" s="48" t="s">
        <v>19</v>
      </c>
      <c r="E52" s="64">
        <v>52.5</v>
      </c>
      <c r="F52" s="22">
        <v>35</v>
      </c>
      <c r="G52" s="24">
        <v>37</v>
      </c>
      <c r="H52" s="24">
        <v>38</v>
      </c>
      <c r="I52" s="88">
        <f t="shared" si="4"/>
        <v>38</v>
      </c>
      <c r="J52" s="23">
        <v>42</v>
      </c>
      <c r="K52" s="20">
        <v>45</v>
      </c>
      <c r="L52" s="20">
        <v>48</v>
      </c>
      <c r="M52" s="89">
        <f t="shared" si="5"/>
        <v>48</v>
      </c>
      <c r="N52" s="90">
        <f t="shared" si="6"/>
        <v>86</v>
      </c>
      <c r="O52" s="79">
        <v>20</v>
      </c>
      <c r="P52" s="38">
        <f t="shared" si="7"/>
        <v>138.3798861738868</v>
      </c>
      <c r="Q52" s="159" t="s">
        <v>134</v>
      </c>
    </row>
    <row r="53" spans="1:19" ht="15" customHeight="1">
      <c r="A53" s="201">
        <v>6</v>
      </c>
      <c r="B53" s="179" t="s">
        <v>240</v>
      </c>
      <c r="C53" s="202" t="s">
        <v>30</v>
      </c>
      <c r="D53" s="199" t="s">
        <v>19</v>
      </c>
      <c r="E53" s="251">
        <v>66</v>
      </c>
      <c r="F53" s="206">
        <v>47</v>
      </c>
      <c r="G53" s="172" t="s">
        <v>155</v>
      </c>
      <c r="H53" s="172" t="s">
        <v>155</v>
      </c>
      <c r="I53" s="173">
        <f t="shared" si="4"/>
        <v>47</v>
      </c>
      <c r="J53" s="171">
        <v>57</v>
      </c>
      <c r="K53" s="172" t="s">
        <v>164</v>
      </c>
      <c r="L53" s="172">
        <v>62</v>
      </c>
      <c r="M53" s="174">
        <f t="shared" si="5"/>
        <v>62</v>
      </c>
      <c r="N53" s="175">
        <f t="shared" si="6"/>
        <v>109</v>
      </c>
      <c r="O53" s="176">
        <v>20</v>
      </c>
      <c r="P53" s="177">
        <f t="shared" si="7"/>
        <v>148.96654056845227</v>
      </c>
      <c r="Q53" s="178" t="s">
        <v>68</v>
      </c>
      <c r="R53" s="260">
        <f>SUM(O44:O53,O71:O72)</f>
        <v>273</v>
      </c>
      <c r="S53" s="48" t="s">
        <v>19</v>
      </c>
    </row>
    <row r="54" spans="1:17" ht="15" customHeight="1">
      <c r="A54" s="87">
        <v>7</v>
      </c>
      <c r="B54" s="32" t="s">
        <v>239</v>
      </c>
      <c r="C54" s="36" t="s">
        <v>48</v>
      </c>
      <c r="D54" s="48" t="s">
        <v>19</v>
      </c>
      <c r="E54" s="73">
        <v>69</v>
      </c>
      <c r="F54" s="62">
        <v>30</v>
      </c>
      <c r="G54" s="61">
        <v>33</v>
      </c>
      <c r="H54" s="61" t="s">
        <v>148</v>
      </c>
      <c r="I54" s="88">
        <f t="shared" si="4"/>
        <v>33</v>
      </c>
      <c r="J54" s="23">
        <v>40</v>
      </c>
      <c r="K54" s="20">
        <v>43</v>
      </c>
      <c r="L54" s="20">
        <v>45</v>
      </c>
      <c r="M54" s="89">
        <f t="shared" si="5"/>
        <v>45</v>
      </c>
      <c r="N54" s="90">
        <f t="shared" si="6"/>
        <v>78</v>
      </c>
      <c r="O54" s="79">
        <v>19</v>
      </c>
      <c r="P54" s="38">
        <f t="shared" si="7"/>
        <v>103.68246103572874</v>
      </c>
      <c r="Q54" s="59" t="s">
        <v>38</v>
      </c>
    </row>
    <row r="55" spans="1:17" ht="15" customHeight="1">
      <c r="A55" s="86">
        <v>7</v>
      </c>
      <c r="B55" s="30" t="s">
        <v>51</v>
      </c>
      <c r="C55" s="55" t="s">
        <v>52</v>
      </c>
      <c r="D55" s="51" t="s">
        <v>19</v>
      </c>
      <c r="E55" s="67">
        <v>81.6</v>
      </c>
      <c r="F55" s="62">
        <v>55</v>
      </c>
      <c r="G55" s="61">
        <v>60</v>
      </c>
      <c r="H55" s="61">
        <v>63</v>
      </c>
      <c r="I55" s="88">
        <f t="shared" si="4"/>
        <v>63</v>
      </c>
      <c r="J55" s="23">
        <v>70</v>
      </c>
      <c r="K55" s="20">
        <v>75</v>
      </c>
      <c r="L55" s="20" t="s">
        <v>162</v>
      </c>
      <c r="M55" s="89">
        <f t="shared" si="5"/>
        <v>75</v>
      </c>
      <c r="N55" s="90">
        <f t="shared" si="6"/>
        <v>138</v>
      </c>
      <c r="O55" s="79">
        <v>19</v>
      </c>
      <c r="P55" s="38">
        <f t="shared" si="7"/>
        <v>167.13395934321852</v>
      </c>
      <c r="Q55" s="158" t="s">
        <v>38</v>
      </c>
    </row>
    <row r="56" spans="1:17" ht="15" customHeight="1">
      <c r="A56" s="86">
        <v>8</v>
      </c>
      <c r="B56" s="29" t="s">
        <v>217</v>
      </c>
      <c r="C56" s="28" t="s">
        <v>50</v>
      </c>
      <c r="D56" s="31" t="s">
        <v>19</v>
      </c>
      <c r="E56" s="67">
        <v>52.7</v>
      </c>
      <c r="F56" s="62">
        <v>30</v>
      </c>
      <c r="G56" s="61">
        <v>33</v>
      </c>
      <c r="H56" s="61">
        <v>35</v>
      </c>
      <c r="I56" s="88">
        <f t="shared" si="4"/>
        <v>35</v>
      </c>
      <c r="J56" s="23">
        <v>40</v>
      </c>
      <c r="K56" s="20">
        <v>43</v>
      </c>
      <c r="L56" s="20">
        <v>45</v>
      </c>
      <c r="M56" s="89">
        <f t="shared" si="5"/>
        <v>45</v>
      </c>
      <c r="N56" s="90">
        <f t="shared" si="6"/>
        <v>80</v>
      </c>
      <c r="O56" s="79">
        <v>18</v>
      </c>
      <c r="P56" s="38">
        <f t="shared" si="7"/>
        <v>128.34085149749126</v>
      </c>
      <c r="Q56" s="59" t="s">
        <v>38</v>
      </c>
    </row>
    <row r="57" spans="1:17" ht="15" customHeight="1">
      <c r="A57" s="86">
        <v>8</v>
      </c>
      <c r="B57" s="32" t="s">
        <v>235</v>
      </c>
      <c r="C57" s="26" t="s">
        <v>46</v>
      </c>
      <c r="D57" s="48" t="s">
        <v>19</v>
      </c>
      <c r="E57" s="66">
        <v>75.1</v>
      </c>
      <c r="F57" s="43">
        <v>25</v>
      </c>
      <c r="G57" s="42">
        <v>27</v>
      </c>
      <c r="H57" s="42">
        <v>30</v>
      </c>
      <c r="I57" s="88">
        <f t="shared" si="4"/>
        <v>30</v>
      </c>
      <c r="J57" s="23">
        <v>35</v>
      </c>
      <c r="K57" s="20">
        <v>40</v>
      </c>
      <c r="L57" s="20">
        <v>42</v>
      </c>
      <c r="M57" s="89">
        <f t="shared" si="5"/>
        <v>42</v>
      </c>
      <c r="N57" s="90">
        <f t="shared" si="6"/>
        <v>72</v>
      </c>
      <c r="O57" s="79">
        <v>18</v>
      </c>
      <c r="P57" s="38">
        <f t="shared" si="7"/>
        <v>91.10198049071747</v>
      </c>
      <c r="Q57" s="159" t="s">
        <v>38</v>
      </c>
    </row>
    <row r="58" spans="1:17" ht="15" customHeight="1">
      <c r="A58" s="71">
        <v>9</v>
      </c>
      <c r="B58" s="32" t="s">
        <v>222</v>
      </c>
      <c r="C58" s="26" t="s">
        <v>45</v>
      </c>
      <c r="D58" s="48" t="s">
        <v>19</v>
      </c>
      <c r="E58" s="66">
        <v>57.2</v>
      </c>
      <c r="F58" s="43">
        <v>32</v>
      </c>
      <c r="G58" s="42">
        <v>35</v>
      </c>
      <c r="H58" s="42">
        <v>37</v>
      </c>
      <c r="I58" s="88">
        <f t="shared" si="4"/>
        <v>37</v>
      </c>
      <c r="J58" s="23">
        <v>42</v>
      </c>
      <c r="K58" s="20">
        <v>45</v>
      </c>
      <c r="L58" s="20">
        <v>47</v>
      </c>
      <c r="M58" s="89">
        <f t="shared" si="5"/>
        <v>47</v>
      </c>
      <c r="N58" s="90">
        <f t="shared" si="6"/>
        <v>84</v>
      </c>
      <c r="O58" s="79">
        <v>17</v>
      </c>
      <c r="P58" s="38">
        <f t="shared" si="7"/>
        <v>126.63237597575161</v>
      </c>
      <c r="Q58" s="159" t="s">
        <v>38</v>
      </c>
    </row>
    <row r="59" spans="1:17" ht="15" customHeight="1">
      <c r="A59" s="56">
        <v>10</v>
      </c>
      <c r="B59" s="29" t="s">
        <v>198</v>
      </c>
      <c r="C59" s="28" t="s">
        <v>128</v>
      </c>
      <c r="D59" s="31" t="s">
        <v>19</v>
      </c>
      <c r="E59" s="67">
        <v>38.15</v>
      </c>
      <c r="F59" s="62">
        <v>13</v>
      </c>
      <c r="G59" s="61">
        <v>14</v>
      </c>
      <c r="H59" s="61">
        <v>15</v>
      </c>
      <c r="I59" s="88">
        <f t="shared" si="4"/>
        <v>15</v>
      </c>
      <c r="J59" s="23">
        <v>15</v>
      </c>
      <c r="K59" s="20">
        <v>17</v>
      </c>
      <c r="L59" s="20">
        <v>18</v>
      </c>
      <c r="M59" s="89">
        <f t="shared" si="5"/>
        <v>18</v>
      </c>
      <c r="N59" s="90">
        <f t="shared" si="6"/>
        <v>33</v>
      </c>
      <c r="O59" s="79">
        <v>16</v>
      </c>
      <c r="P59" s="38">
        <f t="shared" si="7"/>
        <v>70.6071442173542</v>
      </c>
      <c r="Q59" s="27" t="s">
        <v>134</v>
      </c>
    </row>
    <row r="60" spans="1:17" ht="15" customHeight="1">
      <c r="A60" s="87">
        <v>10</v>
      </c>
      <c r="B60" s="32" t="s">
        <v>236</v>
      </c>
      <c r="C60" s="36" t="s">
        <v>44</v>
      </c>
      <c r="D60" s="48" t="s">
        <v>19</v>
      </c>
      <c r="E60" s="70">
        <v>66.1</v>
      </c>
      <c r="F60" s="81">
        <v>25</v>
      </c>
      <c r="G60" s="61">
        <v>27</v>
      </c>
      <c r="H60" s="61">
        <v>30</v>
      </c>
      <c r="I60" s="88">
        <f t="shared" si="4"/>
        <v>30</v>
      </c>
      <c r="J60" s="23" t="s">
        <v>146</v>
      </c>
      <c r="K60" s="20">
        <v>35</v>
      </c>
      <c r="L60" s="20" t="s">
        <v>154</v>
      </c>
      <c r="M60" s="89">
        <f t="shared" si="5"/>
        <v>35</v>
      </c>
      <c r="N60" s="90">
        <f t="shared" si="6"/>
        <v>65</v>
      </c>
      <c r="O60" s="79">
        <v>16</v>
      </c>
      <c r="P60" s="38">
        <f t="shared" si="7"/>
        <v>88.74745379379377</v>
      </c>
      <c r="Q60" s="158" t="s">
        <v>38</v>
      </c>
    </row>
    <row r="61" spans="1:17" ht="15" customHeight="1">
      <c r="A61" s="86">
        <v>11</v>
      </c>
      <c r="B61" s="27" t="s">
        <v>210</v>
      </c>
      <c r="C61" s="26" t="s">
        <v>26</v>
      </c>
      <c r="D61" s="50" t="s">
        <v>19</v>
      </c>
      <c r="E61" s="70">
        <v>48.1</v>
      </c>
      <c r="F61" s="82">
        <v>27</v>
      </c>
      <c r="G61" s="61">
        <v>30</v>
      </c>
      <c r="H61" s="61">
        <v>32</v>
      </c>
      <c r="I61" s="88">
        <f t="shared" si="4"/>
        <v>32</v>
      </c>
      <c r="J61" s="23">
        <v>37</v>
      </c>
      <c r="K61" s="20">
        <v>40</v>
      </c>
      <c r="L61" s="20" t="s">
        <v>149</v>
      </c>
      <c r="M61" s="89">
        <f t="shared" si="5"/>
        <v>40</v>
      </c>
      <c r="N61" s="90">
        <f t="shared" si="6"/>
        <v>72</v>
      </c>
      <c r="O61" s="79">
        <v>15</v>
      </c>
      <c r="P61" s="38">
        <f t="shared" si="7"/>
        <v>124.43947598881176</v>
      </c>
      <c r="Q61" s="158" t="s">
        <v>68</v>
      </c>
    </row>
    <row r="62" spans="1:17" ht="15" customHeight="1">
      <c r="A62" s="86">
        <v>13</v>
      </c>
      <c r="B62" s="27" t="s">
        <v>195</v>
      </c>
      <c r="C62" s="37" t="s">
        <v>35</v>
      </c>
      <c r="D62" s="48" t="s">
        <v>19</v>
      </c>
      <c r="E62" s="70">
        <v>33.5</v>
      </c>
      <c r="F62" s="218">
        <v>15</v>
      </c>
      <c r="G62" s="41">
        <v>17</v>
      </c>
      <c r="H62" s="41" t="s">
        <v>140</v>
      </c>
      <c r="I62" s="88">
        <f t="shared" si="4"/>
        <v>17</v>
      </c>
      <c r="J62" s="23">
        <v>20</v>
      </c>
      <c r="K62" s="20">
        <v>23</v>
      </c>
      <c r="L62" s="20">
        <v>25</v>
      </c>
      <c r="M62" s="89">
        <f t="shared" si="5"/>
        <v>25</v>
      </c>
      <c r="N62" s="90">
        <f t="shared" si="6"/>
        <v>42</v>
      </c>
      <c r="O62" s="79">
        <v>13</v>
      </c>
      <c r="P62" s="38">
        <f t="shared" si="7"/>
        <v>102.86039762980376</v>
      </c>
      <c r="Q62" s="59" t="s">
        <v>68</v>
      </c>
    </row>
    <row r="63" spans="1:17" ht="15" customHeight="1">
      <c r="A63" s="56">
        <v>13</v>
      </c>
      <c r="B63" s="25" t="s">
        <v>196</v>
      </c>
      <c r="C63" s="21" t="s">
        <v>138</v>
      </c>
      <c r="D63" s="58" t="s">
        <v>19</v>
      </c>
      <c r="E63" s="70">
        <v>35</v>
      </c>
      <c r="F63" s="23" t="s">
        <v>141</v>
      </c>
      <c r="G63" s="20">
        <v>15</v>
      </c>
      <c r="H63" s="20" t="s">
        <v>142</v>
      </c>
      <c r="I63" s="88">
        <f t="shared" si="4"/>
        <v>15</v>
      </c>
      <c r="J63" s="23">
        <v>20</v>
      </c>
      <c r="K63" s="20" t="s">
        <v>143</v>
      </c>
      <c r="L63" s="20">
        <v>22</v>
      </c>
      <c r="M63" s="89">
        <f t="shared" si="5"/>
        <v>22</v>
      </c>
      <c r="N63" s="90">
        <f t="shared" si="6"/>
        <v>37</v>
      </c>
      <c r="O63" s="79">
        <v>13</v>
      </c>
      <c r="P63" s="162">
        <f t="shared" si="7"/>
        <v>86.47603486105132</v>
      </c>
      <c r="Q63" s="158" t="s">
        <v>68</v>
      </c>
    </row>
    <row r="64" spans="1:17" ht="15" customHeight="1">
      <c r="A64" s="86">
        <v>13</v>
      </c>
      <c r="B64" s="19" t="s">
        <v>414</v>
      </c>
      <c r="C64" s="17" t="s">
        <v>415</v>
      </c>
      <c r="D64" s="254" t="s">
        <v>19</v>
      </c>
      <c r="E64" s="70">
        <v>93</v>
      </c>
      <c r="F64" s="84">
        <v>50</v>
      </c>
      <c r="G64" s="20" t="s">
        <v>166</v>
      </c>
      <c r="H64" s="20" t="s">
        <v>166</v>
      </c>
      <c r="I64" s="88">
        <f t="shared" si="4"/>
        <v>50</v>
      </c>
      <c r="J64" s="23">
        <v>70</v>
      </c>
      <c r="K64" s="20" t="s">
        <v>166</v>
      </c>
      <c r="L64" s="20" t="s">
        <v>166</v>
      </c>
      <c r="M64" s="89">
        <f t="shared" si="5"/>
        <v>70</v>
      </c>
      <c r="N64" s="90">
        <f t="shared" si="6"/>
        <v>120</v>
      </c>
      <c r="O64" s="79">
        <v>13</v>
      </c>
      <c r="P64" s="38">
        <f t="shared" si="7"/>
        <v>136.89393896126802</v>
      </c>
      <c r="Q64" s="59" t="s">
        <v>68</v>
      </c>
    </row>
    <row r="65" spans="1:17" ht="15" customHeight="1">
      <c r="A65" s="86">
        <v>14</v>
      </c>
      <c r="B65" s="27" t="s">
        <v>509</v>
      </c>
      <c r="C65" s="26" t="s">
        <v>510</v>
      </c>
      <c r="D65" s="48" t="s">
        <v>19</v>
      </c>
      <c r="E65" s="73">
        <v>78</v>
      </c>
      <c r="F65" s="68">
        <v>46</v>
      </c>
      <c r="G65" s="39">
        <v>50</v>
      </c>
      <c r="H65" s="39">
        <v>55</v>
      </c>
      <c r="I65" s="88">
        <f aca="true" t="shared" si="8" ref="I65:I96">MAX(F65:H65)</f>
        <v>55</v>
      </c>
      <c r="J65" s="23">
        <v>55</v>
      </c>
      <c r="K65" s="20">
        <v>60</v>
      </c>
      <c r="L65" s="20">
        <v>65</v>
      </c>
      <c r="M65" s="89">
        <f aca="true" t="shared" si="9" ref="M65:M96">MAX(J65:L65)</f>
        <v>65</v>
      </c>
      <c r="N65" s="90">
        <f aca="true" t="shared" si="10" ref="N65:N96">SUM(I65,M65)</f>
        <v>120</v>
      </c>
      <c r="O65" s="79">
        <v>12</v>
      </c>
      <c r="P65" s="38">
        <f aca="true" t="shared" si="11" ref="P65:P96">IF(ISERROR(N65*10^(0.75194503*(LOG10(E65/175.508))^2)),"",N65*10^(0.75194503*(LOG10(E65/175.508))^2))</f>
        <v>148.7501365035346</v>
      </c>
      <c r="Q65" s="159" t="s">
        <v>134</v>
      </c>
    </row>
    <row r="66" spans="1:17" ht="15" customHeight="1">
      <c r="A66" s="71">
        <v>15</v>
      </c>
      <c r="B66" s="27" t="s">
        <v>221</v>
      </c>
      <c r="C66" s="26" t="s">
        <v>136</v>
      </c>
      <c r="D66" s="50" t="s">
        <v>19</v>
      </c>
      <c r="E66" s="73">
        <v>57.1</v>
      </c>
      <c r="F66" s="54">
        <v>17</v>
      </c>
      <c r="G66" s="20" t="s">
        <v>159</v>
      </c>
      <c r="H66" s="20">
        <v>20</v>
      </c>
      <c r="I66" s="88">
        <f t="shared" si="8"/>
        <v>20</v>
      </c>
      <c r="J66" s="23">
        <v>22</v>
      </c>
      <c r="K66" s="20">
        <v>25</v>
      </c>
      <c r="L66" s="20" t="s">
        <v>147</v>
      </c>
      <c r="M66" s="89">
        <f t="shared" si="9"/>
        <v>25</v>
      </c>
      <c r="N66" s="90">
        <f t="shared" si="10"/>
        <v>45</v>
      </c>
      <c r="O66" s="79">
        <v>11</v>
      </c>
      <c r="P66" s="38">
        <f t="shared" si="11"/>
        <v>67.9258162272154</v>
      </c>
      <c r="Q66" s="158" t="s">
        <v>68</v>
      </c>
    </row>
    <row r="67" spans="1:17" ht="15" customHeight="1">
      <c r="A67" s="56">
        <v>16</v>
      </c>
      <c r="B67" s="32" t="s">
        <v>220</v>
      </c>
      <c r="C67" s="36" t="s">
        <v>37</v>
      </c>
      <c r="D67" s="48" t="s">
        <v>19</v>
      </c>
      <c r="E67" s="73">
        <v>56</v>
      </c>
      <c r="F67" s="54">
        <v>14</v>
      </c>
      <c r="G67" s="20" t="s">
        <v>141</v>
      </c>
      <c r="H67" s="20">
        <v>15</v>
      </c>
      <c r="I67" s="88">
        <f t="shared" si="8"/>
        <v>15</v>
      </c>
      <c r="J67" s="23">
        <v>18</v>
      </c>
      <c r="K67" s="20">
        <v>20</v>
      </c>
      <c r="L67" s="20">
        <v>21</v>
      </c>
      <c r="M67" s="89">
        <f t="shared" si="9"/>
        <v>21</v>
      </c>
      <c r="N67" s="90">
        <f t="shared" si="10"/>
        <v>36</v>
      </c>
      <c r="O67" s="79">
        <v>10</v>
      </c>
      <c r="P67" s="38">
        <f t="shared" si="11"/>
        <v>55.12825460035063</v>
      </c>
      <c r="Q67" s="158" t="s">
        <v>38</v>
      </c>
    </row>
    <row r="68" spans="1:17" ht="15" customHeight="1">
      <c r="A68" s="86">
        <v>17</v>
      </c>
      <c r="B68" s="32" t="s">
        <v>228</v>
      </c>
      <c r="C68" s="36" t="s">
        <v>22</v>
      </c>
      <c r="D68" s="48" t="s">
        <v>19</v>
      </c>
      <c r="E68" s="73">
        <v>96.2</v>
      </c>
      <c r="F68" s="62">
        <v>45</v>
      </c>
      <c r="G68" s="61">
        <v>50</v>
      </c>
      <c r="H68" s="61" t="s">
        <v>167</v>
      </c>
      <c r="I68" s="88">
        <f t="shared" si="8"/>
        <v>50</v>
      </c>
      <c r="J68" s="23">
        <v>52</v>
      </c>
      <c r="K68" s="20">
        <v>57</v>
      </c>
      <c r="L68" s="20">
        <v>60</v>
      </c>
      <c r="M68" s="89">
        <f t="shared" si="9"/>
        <v>60</v>
      </c>
      <c r="N68" s="90">
        <f t="shared" si="10"/>
        <v>110</v>
      </c>
      <c r="O68" s="79">
        <v>8</v>
      </c>
      <c r="P68" s="38">
        <f t="shared" si="11"/>
        <v>123.7837883111685</v>
      </c>
      <c r="Q68" s="59" t="s">
        <v>68</v>
      </c>
    </row>
    <row r="69" spans="1:17" ht="15" customHeight="1">
      <c r="A69" s="86">
        <v>19</v>
      </c>
      <c r="B69" s="29" t="s">
        <v>229</v>
      </c>
      <c r="C69" s="95" t="s">
        <v>53</v>
      </c>
      <c r="D69" s="31" t="s">
        <v>19</v>
      </c>
      <c r="E69" s="66">
        <v>98.5</v>
      </c>
      <c r="F69" s="62">
        <v>30</v>
      </c>
      <c r="G69" s="61">
        <v>37</v>
      </c>
      <c r="H69" s="61">
        <v>41</v>
      </c>
      <c r="I69" s="88">
        <f t="shared" si="8"/>
        <v>41</v>
      </c>
      <c r="J69" s="23">
        <v>46</v>
      </c>
      <c r="K69" s="20">
        <v>50</v>
      </c>
      <c r="L69" s="20">
        <v>53</v>
      </c>
      <c r="M69" s="89">
        <f t="shared" si="9"/>
        <v>53</v>
      </c>
      <c r="N69" s="90">
        <f t="shared" si="10"/>
        <v>94</v>
      </c>
      <c r="O69" s="79">
        <v>6</v>
      </c>
      <c r="P69" s="38">
        <f t="shared" si="11"/>
        <v>104.82106540291286</v>
      </c>
      <c r="Q69" s="59" t="s">
        <v>38</v>
      </c>
    </row>
    <row r="70" spans="1:17" ht="15" customHeight="1">
      <c r="A70" s="86">
        <v>20</v>
      </c>
      <c r="B70" s="29" t="s">
        <v>226</v>
      </c>
      <c r="C70" s="28" t="s">
        <v>42</v>
      </c>
      <c r="D70" s="31" t="s">
        <v>19</v>
      </c>
      <c r="E70" s="67">
        <v>80.4</v>
      </c>
      <c r="F70" s="62">
        <v>30</v>
      </c>
      <c r="G70" s="61">
        <v>35</v>
      </c>
      <c r="H70" s="61">
        <v>40</v>
      </c>
      <c r="I70" s="88">
        <f t="shared" si="8"/>
        <v>40</v>
      </c>
      <c r="J70" s="23">
        <v>45</v>
      </c>
      <c r="K70" s="20">
        <v>48</v>
      </c>
      <c r="L70" s="20" t="s">
        <v>155</v>
      </c>
      <c r="M70" s="89">
        <f t="shared" si="9"/>
        <v>48</v>
      </c>
      <c r="N70" s="90">
        <f t="shared" si="10"/>
        <v>88</v>
      </c>
      <c r="O70" s="79">
        <v>5</v>
      </c>
      <c r="P70" s="38">
        <f t="shared" si="11"/>
        <v>107.37861146857304</v>
      </c>
      <c r="Q70" s="158" t="s">
        <v>38</v>
      </c>
    </row>
    <row r="71" spans="1:17" ht="15" customHeight="1">
      <c r="A71" s="56">
        <v>1</v>
      </c>
      <c r="B71" s="25" t="s">
        <v>246</v>
      </c>
      <c r="C71" s="21" t="s">
        <v>33</v>
      </c>
      <c r="D71" s="58" t="s">
        <v>504</v>
      </c>
      <c r="E71" s="67">
        <v>60.05</v>
      </c>
      <c r="F71" s="62">
        <v>65</v>
      </c>
      <c r="G71" s="61">
        <v>68</v>
      </c>
      <c r="H71" s="61">
        <v>71</v>
      </c>
      <c r="I71" s="88">
        <f t="shared" si="8"/>
        <v>71</v>
      </c>
      <c r="J71" s="23">
        <v>80</v>
      </c>
      <c r="K71" s="20">
        <v>85</v>
      </c>
      <c r="L71" s="20" t="s">
        <v>538</v>
      </c>
      <c r="M71" s="89">
        <f t="shared" si="9"/>
        <v>85</v>
      </c>
      <c r="N71" s="90">
        <f t="shared" si="10"/>
        <v>156</v>
      </c>
      <c r="O71" s="79">
        <v>28</v>
      </c>
      <c r="P71" s="162">
        <f t="shared" si="11"/>
        <v>227.12375862353701</v>
      </c>
      <c r="Q71" s="59" t="s">
        <v>505</v>
      </c>
    </row>
    <row r="72" spans="1:17" ht="15" customHeight="1">
      <c r="A72" s="230">
        <v>5</v>
      </c>
      <c r="B72" s="231" t="s">
        <v>206</v>
      </c>
      <c r="C72" s="232" t="s">
        <v>28</v>
      </c>
      <c r="D72" s="253" t="s">
        <v>504</v>
      </c>
      <c r="E72" s="255">
        <v>45.6</v>
      </c>
      <c r="F72" s="257">
        <v>42</v>
      </c>
      <c r="G72" s="259" t="s">
        <v>150</v>
      </c>
      <c r="H72" s="259">
        <v>46</v>
      </c>
      <c r="I72" s="237">
        <f t="shared" si="8"/>
        <v>46</v>
      </c>
      <c r="J72" s="238">
        <v>52</v>
      </c>
      <c r="K72" s="236">
        <v>56</v>
      </c>
      <c r="L72" s="236" t="s">
        <v>151</v>
      </c>
      <c r="M72" s="239">
        <f t="shared" si="9"/>
        <v>56</v>
      </c>
      <c r="N72" s="240">
        <f t="shared" si="10"/>
        <v>102</v>
      </c>
      <c r="O72" s="241">
        <v>21</v>
      </c>
      <c r="P72" s="242">
        <f t="shared" si="11"/>
        <v>184.59791596881988</v>
      </c>
      <c r="Q72" s="243" t="s">
        <v>505</v>
      </c>
    </row>
    <row r="73" spans="1:17" ht="15" customHeight="1">
      <c r="A73" s="56">
        <v>1</v>
      </c>
      <c r="B73" s="52" t="s">
        <v>208</v>
      </c>
      <c r="C73" s="55" t="s">
        <v>93</v>
      </c>
      <c r="D73" s="65" t="s">
        <v>86</v>
      </c>
      <c r="E73" s="72">
        <v>42.85</v>
      </c>
      <c r="F73" s="62">
        <v>35</v>
      </c>
      <c r="G73" s="61">
        <v>37</v>
      </c>
      <c r="H73" s="61" t="s">
        <v>511</v>
      </c>
      <c r="I73" s="88">
        <f t="shared" si="8"/>
        <v>37</v>
      </c>
      <c r="J73" s="23">
        <v>45</v>
      </c>
      <c r="K73" s="20">
        <v>48</v>
      </c>
      <c r="L73" s="20" t="s">
        <v>155</v>
      </c>
      <c r="M73" s="89">
        <f t="shared" si="9"/>
        <v>48</v>
      </c>
      <c r="N73" s="90">
        <f t="shared" si="10"/>
        <v>85</v>
      </c>
      <c r="O73" s="79">
        <v>28</v>
      </c>
      <c r="P73" s="162">
        <f t="shared" si="11"/>
        <v>162.69494167967974</v>
      </c>
      <c r="Q73" s="59" t="s">
        <v>134</v>
      </c>
    </row>
    <row r="74" spans="1:17" ht="15" customHeight="1">
      <c r="A74" s="56">
        <v>2</v>
      </c>
      <c r="B74" s="52" t="s">
        <v>245</v>
      </c>
      <c r="C74" s="55" t="s">
        <v>132</v>
      </c>
      <c r="D74" s="65" t="s">
        <v>86</v>
      </c>
      <c r="E74" s="72">
        <v>60.5</v>
      </c>
      <c r="F74" s="62">
        <v>60</v>
      </c>
      <c r="G74" s="61">
        <v>63</v>
      </c>
      <c r="H74" s="61">
        <v>65</v>
      </c>
      <c r="I74" s="88">
        <f t="shared" si="8"/>
        <v>65</v>
      </c>
      <c r="J74" s="23">
        <v>80</v>
      </c>
      <c r="K74" s="20" t="s">
        <v>339</v>
      </c>
      <c r="L74" s="20" t="s">
        <v>339</v>
      </c>
      <c r="M74" s="89">
        <f t="shared" si="9"/>
        <v>80</v>
      </c>
      <c r="N74" s="90">
        <f t="shared" si="10"/>
        <v>145</v>
      </c>
      <c r="O74" s="79">
        <v>25</v>
      </c>
      <c r="P74" s="162">
        <f t="shared" si="11"/>
        <v>210.01128875230145</v>
      </c>
      <c r="Q74" s="59" t="s">
        <v>134</v>
      </c>
    </row>
    <row r="75" spans="1:17" ht="15" customHeight="1">
      <c r="A75" s="71">
        <v>3</v>
      </c>
      <c r="B75" s="52" t="s">
        <v>233</v>
      </c>
      <c r="C75" s="53" t="s">
        <v>133</v>
      </c>
      <c r="D75" s="65" t="s">
        <v>86</v>
      </c>
      <c r="E75" s="67">
        <v>73.35</v>
      </c>
      <c r="F75" s="62">
        <v>50</v>
      </c>
      <c r="G75" s="61" t="s">
        <v>390</v>
      </c>
      <c r="H75" s="61" t="s">
        <v>390</v>
      </c>
      <c r="I75" s="88">
        <f t="shared" si="8"/>
        <v>50</v>
      </c>
      <c r="J75" s="23">
        <v>61</v>
      </c>
      <c r="K75" s="20">
        <v>64</v>
      </c>
      <c r="L75" s="20" t="s">
        <v>160</v>
      </c>
      <c r="M75" s="89">
        <f t="shared" si="9"/>
        <v>64</v>
      </c>
      <c r="N75" s="90">
        <f t="shared" si="10"/>
        <v>114</v>
      </c>
      <c r="O75" s="79">
        <v>23</v>
      </c>
      <c r="P75" s="162">
        <f t="shared" si="11"/>
        <v>146.1693021449527</v>
      </c>
      <c r="Q75" s="158" t="s">
        <v>134</v>
      </c>
    </row>
    <row r="76" spans="1:17" ht="15" customHeight="1">
      <c r="A76" s="56">
        <v>5</v>
      </c>
      <c r="B76" s="27" t="s">
        <v>219</v>
      </c>
      <c r="C76" s="37" t="s">
        <v>116</v>
      </c>
      <c r="D76" s="48" t="s">
        <v>86</v>
      </c>
      <c r="E76" s="70">
        <v>53.1</v>
      </c>
      <c r="F76" s="244">
        <v>35</v>
      </c>
      <c r="G76" s="39">
        <v>38</v>
      </c>
      <c r="H76" s="39" t="s">
        <v>154</v>
      </c>
      <c r="I76" s="88">
        <f t="shared" si="8"/>
        <v>38</v>
      </c>
      <c r="J76" s="23">
        <v>45</v>
      </c>
      <c r="K76" s="20">
        <v>47</v>
      </c>
      <c r="L76" s="20">
        <v>49</v>
      </c>
      <c r="M76" s="89">
        <f t="shared" si="9"/>
        <v>49</v>
      </c>
      <c r="N76" s="90">
        <f t="shared" si="10"/>
        <v>87</v>
      </c>
      <c r="O76" s="79">
        <v>21</v>
      </c>
      <c r="P76" s="38">
        <f t="shared" si="11"/>
        <v>138.74646364690517</v>
      </c>
      <c r="Q76" s="59" t="s">
        <v>69</v>
      </c>
    </row>
    <row r="77" spans="1:17" ht="15" customHeight="1">
      <c r="A77" s="86">
        <v>8</v>
      </c>
      <c r="B77" s="32" t="s">
        <v>506</v>
      </c>
      <c r="C77" s="47" t="s">
        <v>118</v>
      </c>
      <c r="D77" s="48" t="s">
        <v>86</v>
      </c>
      <c r="E77" s="69">
        <v>60</v>
      </c>
      <c r="F77" s="82">
        <v>38</v>
      </c>
      <c r="G77" s="61" t="s">
        <v>166</v>
      </c>
      <c r="H77" s="61" t="s">
        <v>166</v>
      </c>
      <c r="I77" s="88">
        <f t="shared" si="8"/>
        <v>38</v>
      </c>
      <c r="J77" s="23">
        <v>48</v>
      </c>
      <c r="K77" s="20" t="s">
        <v>166</v>
      </c>
      <c r="L77" s="20" t="s">
        <v>166</v>
      </c>
      <c r="M77" s="89">
        <f t="shared" si="9"/>
        <v>48</v>
      </c>
      <c r="N77" s="90">
        <f t="shared" si="10"/>
        <v>86</v>
      </c>
      <c r="O77" s="79">
        <v>18</v>
      </c>
      <c r="P77" s="38">
        <f t="shared" si="11"/>
        <v>125.28236044502374</v>
      </c>
      <c r="Q77" s="59" t="s">
        <v>69</v>
      </c>
    </row>
    <row r="78" spans="1:17" ht="15" customHeight="1">
      <c r="A78" s="56">
        <v>8</v>
      </c>
      <c r="B78" s="25" t="s">
        <v>204</v>
      </c>
      <c r="C78" s="26" t="s">
        <v>117</v>
      </c>
      <c r="D78" s="58" t="s">
        <v>86</v>
      </c>
      <c r="E78" s="164">
        <v>44.2</v>
      </c>
      <c r="F78" s="23">
        <v>25</v>
      </c>
      <c r="G78" s="20">
        <v>27</v>
      </c>
      <c r="H78" s="20">
        <v>29</v>
      </c>
      <c r="I78" s="88">
        <f t="shared" si="8"/>
        <v>29</v>
      </c>
      <c r="J78" s="23">
        <v>30</v>
      </c>
      <c r="K78" s="20">
        <v>32</v>
      </c>
      <c r="L78" s="20" t="s">
        <v>145</v>
      </c>
      <c r="M78" s="89">
        <f t="shared" si="9"/>
        <v>32</v>
      </c>
      <c r="N78" s="90">
        <f t="shared" si="10"/>
        <v>61</v>
      </c>
      <c r="O78" s="79">
        <v>17</v>
      </c>
      <c r="P78" s="162">
        <f t="shared" si="11"/>
        <v>113.50514676717815</v>
      </c>
      <c r="Q78" s="59" t="s">
        <v>69</v>
      </c>
    </row>
    <row r="79" spans="1:17" ht="15" customHeight="1">
      <c r="A79" s="87">
        <v>9</v>
      </c>
      <c r="B79" s="27" t="s">
        <v>244</v>
      </c>
      <c r="C79" s="26" t="s">
        <v>118</v>
      </c>
      <c r="D79" s="60" t="s">
        <v>86</v>
      </c>
      <c r="E79" s="70">
        <v>60.4</v>
      </c>
      <c r="F79" s="84">
        <v>27</v>
      </c>
      <c r="G79" s="20">
        <v>30</v>
      </c>
      <c r="H79" s="20">
        <v>33</v>
      </c>
      <c r="I79" s="88">
        <f t="shared" si="8"/>
        <v>33</v>
      </c>
      <c r="J79" s="23" t="s">
        <v>161</v>
      </c>
      <c r="K79" s="20">
        <v>40</v>
      </c>
      <c r="L79" s="20">
        <v>43</v>
      </c>
      <c r="M79" s="89">
        <f t="shared" si="9"/>
        <v>43</v>
      </c>
      <c r="N79" s="90">
        <f t="shared" si="10"/>
        <v>76</v>
      </c>
      <c r="O79" s="79">
        <v>17</v>
      </c>
      <c r="P79" s="38">
        <f t="shared" si="11"/>
        <v>110.2017194214291</v>
      </c>
      <c r="Q79" s="158" t="s">
        <v>69</v>
      </c>
    </row>
    <row r="80" spans="1:19" ht="15" customHeight="1">
      <c r="A80" s="56">
        <v>11</v>
      </c>
      <c r="B80" s="27" t="s">
        <v>203</v>
      </c>
      <c r="C80" s="26" t="s">
        <v>119</v>
      </c>
      <c r="D80" s="50" t="s">
        <v>86</v>
      </c>
      <c r="E80" s="70">
        <v>43.2</v>
      </c>
      <c r="F80" s="23">
        <v>25</v>
      </c>
      <c r="G80" s="20" t="s">
        <v>147</v>
      </c>
      <c r="H80" s="20" t="s">
        <v>147</v>
      </c>
      <c r="I80" s="88">
        <f t="shared" si="8"/>
        <v>25</v>
      </c>
      <c r="J80" s="23">
        <v>28</v>
      </c>
      <c r="K80" s="20">
        <v>30</v>
      </c>
      <c r="L80" s="20" t="s">
        <v>148</v>
      </c>
      <c r="M80" s="89">
        <f t="shared" si="9"/>
        <v>30</v>
      </c>
      <c r="N80" s="90">
        <f t="shared" si="10"/>
        <v>55</v>
      </c>
      <c r="O80" s="79">
        <v>14</v>
      </c>
      <c r="P80" s="162">
        <f t="shared" si="11"/>
        <v>104.48975935967198</v>
      </c>
      <c r="Q80" s="158" t="s">
        <v>69</v>
      </c>
      <c r="R80" s="260">
        <f>SUM(O73:O80)</f>
        <v>163</v>
      </c>
      <c r="S80" s="50" t="s">
        <v>86</v>
      </c>
    </row>
    <row r="81" spans="1:17" ht="15" customHeight="1">
      <c r="A81" s="56">
        <v>1</v>
      </c>
      <c r="B81" s="27" t="s">
        <v>431</v>
      </c>
      <c r="C81" s="26" t="s">
        <v>422</v>
      </c>
      <c r="D81" s="50" t="s">
        <v>423</v>
      </c>
      <c r="E81" s="73">
        <v>33.1</v>
      </c>
      <c r="F81" s="62">
        <v>31</v>
      </c>
      <c r="G81" s="61">
        <v>33</v>
      </c>
      <c r="H81" s="61">
        <v>34</v>
      </c>
      <c r="I81" s="88">
        <f t="shared" si="8"/>
        <v>34</v>
      </c>
      <c r="J81" s="23">
        <v>39</v>
      </c>
      <c r="K81" s="20">
        <v>41</v>
      </c>
      <c r="L81" s="20" t="s">
        <v>163</v>
      </c>
      <c r="M81" s="89">
        <f t="shared" si="9"/>
        <v>41</v>
      </c>
      <c r="N81" s="90">
        <f t="shared" si="10"/>
        <v>75</v>
      </c>
      <c r="O81" s="79">
        <v>28</v>
      </c>
      <c r="P81" s="162">
        <f t="shared" si="11"/>
        <v>186.0902153015907</v>
      </c>
      <c r="Q81" s="27" t="s">
        <v>437</v>
      </c>
    </row>
    <row r="82" spans="1:17" ht="15" customHeight="1">
      <c r="A82" s="56">
        <v>1</v>
      </c>
      <c r="B82" s="25" t="s">
        <v>493</v>
      </c>
      <c r="C82" s="165" t="s">
        <v>490</v>
      </c>
      <c r="D82" s="58" t="s">
        <v>423</v>
      </c>
      <c r="E82" s="166">
        <v>73.3</v>
      </c>
      <c r="F82" s="54">
        <v>70</v>
      </c>
      <c r="G82" s="20">
        <v>72</v>
      </c>
      <c r="H82" s="20">
        <v>75</v>
      </c>
      <c r="I82" s="88">
        <f t="shared" si="8"/>
        <v>75</v>
      </c>
      <c r="J82" s="23">
        <v>80</v>
      </c>
      <c r="K82" s="20">
        <v>83</v>
      </c>
      <c r="L82" s="20">
        <v>85</v>
      </c>
      <c r="M82" s="89">
        <f t="shared" si="9"/>
        <v>85</v>
      </c>
      <c r="N82" s="90">
        <f t="shared" si="10"/>
        <v>160</v>
      </c>
      <c r="O82" s="79">
        <v>28</v>
      </c>
      <c r="P82" s="162">
        <f t="shared" si="11"/>
        <v>205.22965687163818</v>
      </c>
      <c r="Q82" s="59" t="s">
        <v>473</v>
      </c>
    </row>
    <row r="83" spans="1:17" ht="15" customHeight="1">
      <c r="A83" s="56">
        <v>1</v>
      </c>
      <c r="B83" s="27" t="s">
        <v>550</v>
      </c>
      <c r="C83" s="26" t="s">
        <v>503</v>
      </c>
      <c r="D83" s="50" t="s">
        <v>423</v>
      </c>
      <c r="E83" s="73">
        <v>106.7</v>
      </c>
      <c r="F83" s="54">
        <v>70</v>
      </c>
      <c r="G83" s="20">
        <v>74</v>
      </c>
      <c r="H83" s="20">
        <v>77</v>
      </c>
      <c r="I83" s="88">
        <f t="shared" si="8"/>
        <v>77</v>
      </c>
      <c r="J83" s="23">
        <v>93</v>
      </c>
      <c r="K83" s="20">
        <v>100</v>
      </c>
      <c r="L83" s="20" t="s">
        <v>551</v>
      </c>
      <c r="M83" s="89">
        <f t="shared" si="9"/>
        <v>100</v>
      </c>
      <c r="N83" s="90">
        <f t="shared" si="10"/>
        <v>177</v>
      </c>
      <c r="O83" s="79">
        <v>28</v>
      </c>
      <c r="P83" s="162">
        <f t="shared" si="11"/>
        <v>191.91064607493408</v>
      </c>
      <c r="Q83" s="158" t="s">
        <v>437</v>
      </c>
    </row>
    <row r="84" spans="1:17" ht="15" customHeight="1">
      <c r="A84" s="56">
        <v>2</v>
      </c>
      <c r="B84" s="27" t="s">
        <v>480</v>
      </c>
      <c r="C84" s="26">
        <v>38266</v>
      </c>
      <c r="D84" s="58" t="s">
        <v>423</v>
      </c>
      <c r="E84" s="73">
        <v>63.55</v>
      </c>
      <c r="F84" s="68">
        <v>57</v>
      </c>
      <c r="G84" s="39" t="s">
        <v>169</v>
      </c>
      <c r="H84" s="39">
        <v>60</v>
      </c>
      <c r="I84" s="88">
        <f t="shared" si="8"/>
        <v>60</v>
      </c>
      <c r="J84" s="23">
        <v>70</v>
      </c>
      <c r="K84" s="20">
        <v>72</v>
      </c>
      <c r="L84" s="20" t="s">
        <v>542</v>
      </c>
      <c r="M84" s="89">
        <f t="shared" si="9"/>
        <v>72</v>
      </c>
      <c r="N84" s="90">
        <f t="shared" si="10"/>
        <v>132</v>
      </c>
      <c r="O84" s="79">
        <v>25</v>
      </c>
      <c r="P84" s="162">
        <f t="shared" si="11"/>
        <v>184.89844538377884</v>
      </c>
      <c r="Q84" s="59" t="s">
        <v>473</v>
      </c>
    </row>
    <row r="85" spans="1:17" ht="15" customHeight="1">
      <c r="A85" s="56">
        <v>4</v>
      </c>
      <c r="B85" s="30" t="s">
        <v>475</v>
      </c>
      <c r="C85" s="55" t="s">
        <v>472</v>
      </c>
      <c r="D85" s="65" t="s">
        <v>423</v>
      </c>
      <c r="E85" s="67">
        <v>58.7</v>
      </c>
      <c r="F85" s="68">
        <v>55</v>
      </c>
      <c r="G85" s="39">
        <v>57</v>
      </c>
      <c r="H85" s="39" t="s">
        <v>536</v>
      </c>
      <c r="I85" s="88">
        <f t="shared" si="8"/>
        <v>57</v>
      </c>
      <c r="J85" s="23">
        <v>67</v>
      </c>
      <c r="K85" s="20">
        <v>70</v>
      </c>
      <c r="L85" s="20" t="s">
        <v>540</v>
      </c>
      <c r="M85" s="89">
        <f t="shared" si="9"/>
        <v>70</v>
      </c>
      <c r="N85" s="90">
        <f t="shared" si="10"/>
        <v>127</v>
      </c>
      <c r="O85" s="79">
        <v>22</v>
      </c>
      <c r="P85" s="162">
        <f t="shared" si="11"/>
        <v>187.90237458983117</v>
      </c>
      <c r="Q85" s="59" t="s">
        <v>473</v>
      </c>
    </row>
    <row r="86" spans="1:17" ht="15" customHeight="1">
      <c r="A86" s="71">
        <v>6</v>
      </c>
      <c r="B86" s="30" t="s">
        <v>494</v>
      </c>
      <c r="C86" s="55" t="s">
        <v>491</v>
      </c>
      <c r="D86" s="65" t="s">
        <v>423</v>
      </c>
      <c r="E86" s="67">
        <v>71.1</v>
      </c>
      <c r="F86" s="68">
        <v>30</v>
      </c>
      <c r="G86" s="39">
        <v>32</v>
      </c>
      <c r="H86" s="39">
        <v>33</v>
      </c>
      <c r="I86" s="88">
        <f t="shared" si="8"/>
        <v>33</v>
      </c>
      <c r="J86" s="23">
        <v>40</v>
      </c>
      <c r="K86" s="20">
        <v>43</v>
      </c>
      <c r="L86" s="20" t="s">
        <v>298</v>
      </c>
      <c r="M86" s="89">
        <f t="shared" si="9"/>
        <v>43</v>
      </c>
      <c r="N86" s="90">
        <f t="shared" si="10"/>
        <v>76</v>
      </c>
      <c r="O86" s="79">
        <v>20</v>
      </c>
      <c r="P86" s="162">
        <f t="shared" si="11"/>
        <v>99.22303898738087</v>
      </c>
      <c r="Q86" s="59" t="s">
        <v>437</v>
      </c>
    </row>
    <row r="87" spans="1:17" ht="15" customHeight="1">
      <c r="A87" s="86">
        <v>10</v>
      </c>
      <c r="B87" s="32" t="s">
        <v>433</v>
      </c>
      <c r="C87" s="47" t="s">
        <v>426</v>
      </c>
      <c r="D87" s="48" t="s">
        <v>423</v>
      </c>
      <c r="E87" s="66">
        <v>30</v>
      </c>
      <c r="F87" s="62">
        <v>17</v>
      </c>
      <c r="G87" s="61">
        <v>18</v>
      </c>
      <c r="H87" s="61">
        <v>19</v>
      </c>
      <c r="I87" s="88">
        <f t="shared" si="8"/>
        <v>19</v>
      </c>
      <c r="J87" s="23">
        <v>23</v>
      </c>
      <c r="K87" s="20">
        <v>25</v>
      </c>
      <c r="L87" s="20">
        <v>26</v>
      </c>
      <c r="M87" s="89">
        <f t="shared" si="9"/>
        <v>26</v>
      </c>
      <c r="N87" s="90">
        <f t="shared" si="10"/>
        <v>45</v>
      </c>
      <c r="O87" s="79">
        <v>16</v>
      </c>
      <c r="P87" s="38">
        <f t="shared" si="11"/>
        <v>124.6740738148796</v>
      </c>
      <c r="Q87" s="59" t="s">
        <v>437</v>
      </c>
    </row>
    <row r="88" spans="1:17" ht="15" customHeight="1">
      <c r="A88" s="86">
        <v>22</v>
      </c>
      <c r="B88" s="32" t="s">
        <v>498</v>
      </c>
      <c r="C88" s="47" t="s">
        <v>499</v>
      </c>
      <c r="D88" s="48" t="s">
        <v>423</v>
      </c>
      <c r="E88" s="69">
        <v>85</v>
      </c>
      <c r="F88" s="81">
        <v>50</v>
      </c>
      <c r="G88" s="61">
        <v>52</v>
      </c>
      <c r="H88" s="61">
        <v>54</v>
      </c>
      <c r="I88" s="88">
        <f t="shared" si="8"/>
        <v>54</v>
      </c>
      <c r="J88" s="23">
        <v>62</v>
      </c>
      <c r="K88" s="20" t="s">
        <v>502</v>
      </c>
      <c r="L88" s="20">
        <v>64</v>
      </c>
      <c r="M88" s="89">
        <f t="shared" si="9"/>
        <v>64</v>
      </c>
      <c r="N88" s="90">
        <f t="shared" si="10"/>
        <v>118</v>
      </c>
      <c r="O88" s="79">
        <v>11</v>
      </c>
      <c r="P88" s="38">
        <f t="shared" si="11"/>
        <v>140.09930007702926</v>
      </c>
      <c r="Q88" s="159" t="s">
        <v>473</v>
      </c>
    </row>
    <row r="89" spans="1:19" ht="15" customHeight="1">
      <c r="A89" s="87">
        <v>18</v>
      </c>
      <c r="B89" s="32" t="s">
        <v>496</v>
      </c>
      <c r="C89" s="47" t="s">
        <v>497</v>
      </c>
      <c r="D89" s="48" t="s">
        <v>423</v>
      </c>
      <c r="E89" s="69">
        <v>84.7</v>
      </c>
      <c r="F89" s="82">
        <v>41</v>
      </c>
      <c r="G89" s="61">
        <v>43</v>
      </c>
      <c r="H89" s="61">
        <v>45</v>
      </c>
      <c r="I89" s="88">
        <f t="shared" si="8"/>
        <v>45</v>
      </c>
      <c r="J89" s="23">
        <v>52</v>
      </c>
      <c r="K89" s="20">
        <v>55</v>
      </c>
      <c r="L89" s="20">
        <v>57</v>
      </c>
      <c r="M89" s="89">
        <f t="shared" si="9"/>
        <v>57</v>
      </c>
      <c r="N89" s="90">
        <f t="shared" si="10"/>
        <v>102</v>
      </c>
      <c r="O89" s="79">
        <v>7</v>
      </c>
      <c r="P89" s="38">
        <f t="shared" si="11"/>
        <v>121.30620990729187</v>
      </c>
      <c r="Q89" s="159" t="s">
        <v>437</v>
      </c>
      <c r="R89" s="260">
        <f>SUM(O81:O89)</f>
        <v>185</v>
      </c>
      <c r="S89" s="48" t="s">
        <v>423</v>
      </c>
    </row>
    <row r="90" spans="1:17" ht="15" customHeight="1">
      <c r="A90" s="71">
        <v>3</v>
      </c>
      <c r="B90" s="25" t="s">
        <v>382</v>
      </c>
      <c r="C90" s="21" t="s">
        <v>531</v>
      </c>
      <c r="D90" s="58" t="s">
        <v>353</v>
      </c>
      <c r="E90" s="164">
        <v>57.8</v>
      </c>
      <c r="F90" s="23">
        <v>53</v>
      </c>
      <c r="G90" s="20">
        <v>56</v>
      </c>
      <c r="H90" s="20" t="s">
        <v>536</v>
      </c>
      <c r="I90" s="88">
        <f t="shared" si="8"/>
        <v>56</v>
      </c>
      <c r="J90" s="23">
        <v>64</v>
      </c>
      <c r="K90" s="20" t="s">
        <v>402</v>
      </c>
      <c r="L90" s="20" t="s">
        <v>402</v>
      </c>
      <c r="M90" s="89">
        <f t="shared" si="9"/>
        <v>64</v>
      </c>
      <c r="N90" s="90">
        <f t="shared" si="10"/>
        <v>120</v>
      </c>
      <c r="O90" s="79">
        <v>23</v>
      </c>
      <c r="P90" s="162">
        <f t="shared" si="11"/>
        <v>179.53278240445968</v>
      </c>
      <c r="Q90" s="59" t="s">
        <v>357</v>
      </c>
    </row>
    <row r="91" spans="1:17" ht="15" customHeight="1">
      <c r="A91" s="56">
        <v>4</v>
      </c>
      <c r="B91" s="25" t="s">
        <v>394</v>
      </c>
      <c r="C91" s="26" t="s">
        <v>391</v>
      </c>
      <c r="D91" s="58" t="s">
        <v>353</v>
      </c>
      <c r="E91" s="164">
        <v>68.55</v>
      </c>
      <c r="F91" s="23">
        <v>55</v>
      </c>
      <c r="G91" s="20">
        <v>58</v>
      </c>
      <c r="H91" s="20">
        <v>61</v>
      </c>
      <c r="I91" s="88">
        <f t="shared" si="8"/>
        <v>61</v>
      </c>
      <c r="J91" s="23">
        <v>70</v>
      </c>
      <c r="K91" s="20">
        <v>73</v>
      </c>
      <c r="L91" s="20">
        <v>76</v>
      </c>
      <c r="M91" s="89">
        <f t="shared" si="9"/>
        <v>76</v>
      </c>
      <c r="N91" s="90">
        <f t="shared" si="10"/>
        <v>137</v>
      </c>
      <c r="O91" s="79">
        <v>22</v>
      </c>
      <c r="P91" s="162">
        <f t="shared" si="11"/>
        <v>182.8394959737527</v>
      </c>
      <c r="Q91" s="59" t="s">
        <v>357</v>
      </c>
    </row>
    <row r="92" spans="1:17" ht="15" customHeight="1">
      <c r="A92" s="56">
        <v>4</v>
      </c>
      <c r="B92" s="25" t="s">
        <v>399</v>
      </c>
      <c r="C92" s="165" t="s">
        <v>546</v>
      </c>
      <c r="D92" s="163" t="s">
        <v>353</v>
      </c>
      <c r="E92" s="164">
        <v>72.55</v>
      </c>
      <c r="F92" s="84">
        <v>50</v>
      </c>
      <c r="G92" s="20" t="s">
        <v>390</v>
      </c>
      <c r="H92" s="20" t="s">
        <v>390</v>
      </c>
      <c r="I92" s="88">
        <f t="shared" si="8"/>
        <v>50</v>
      </c>
      <c r="J92" s="23" t="s">
        <v>412</v>
      </c>
      <c r="K92" s="20">
        <v>63</v>
      </c>
      <c r="L92" s="20" t="s">
        <v>160</v>
      </c>
      <c r="M92" s="89">
        <f t="shared" si="9"/>
        <v>63</v>
      </c>
      <c r="N92" s="90">
        <f t="shared" si="10"/>
        <v>113</v>
      </c>
      <c r="O92" s="79">
        <v>22</v>
      </c>
      <c r="P92" s="162">
        <f t="shared" si="11"/>
        <v>145.80106646490646</v>
      </c>
      <c r="Q92" s="59" t="s">
        <v>357</v>
      </c>
    </row>
    <row r="93" spans="1:17" ht="15" customHeight="1">
      <c r="A93" s="86">
        <v>5</v>
      </c>
      <c r="B93" s="32" t="s">
        <v>395</v>
      </c>
      <c r="C93" s="47" t="s">
        <v>392</v>
      </c>
      <c r="D93" s="48" t="s">
        <v>353</v>
      </c>
      <c r="E93" s="64">
        <v>68.5</v>
      </c>
      <c r="F93" s="62">
        <v>38</v>
      </c>
      <c r="G93" s="61">
        <v>41</v>
      </c>
      <c r="H93" s="61" t="s">
        <v>163</v>
      </c>
      <c r="I93" s="88">
        <f t="shared" si="8"/>
        <v>41</v>
      </c>
      <c r="J93" s="23">
        <v>48</v>
      </c>
      <c r="K93" s="20" t="s">
        <v>155</v>
      </c>
      <c r="L93" s="20">
        <v>50</v>
      </c>
      <c r="M93" s="89">
        <f t="shared" si="9"/>
        <v>50</v>
      </c>
      <c r="N93" s="90">
        <f t="shared" si="10"/>
        <v>91</v>
      </c>
      <c r="O93" s="79">
        <v>21</v>
      </c>
      <c r="P93" s="38">
        <f t="shared" si="11"/>
        <v>121.50257785176774</v>
      </c>
      <c r="Q93" s="159" t="s">
        <v>357</v>
      </c>
    </row>
    <row r="94" spans="1:17" ht="15" customHeight="1">
      <c r="A94" s="86">
        <v>6</v>
      </c>
      <c r="B94" s="27" t="s">
        <v>396</v>
      </c>
      <c r="C94" s="26" t="s">
        <v>393</v>
      </c>
      <c r="D94" s="48" t="s">
        <v>353</v>
      </c>
      <c r="E94" s="73">
        <v>70</v>
      </c>
      <c r="F94" s="40" t="s">
        <v>397</v>
      </c>
      <c r="G94" s="41">
        <v>33</v>
      </c>
      <c r="H94" s="41">
        <v>35</v>
      </c>
      <c r="I94" s="88">
        <f t="shared" si="8"/>
        <v>35</v>
      </c>
      <c r="J94" s="23">
        <v>46</v>
      </c>
      <c r="K94" s="20" t="s">
        <v>155</v>
      </c>
      <c r="L94" s="20">
        <v>50</v>
      </c>
      <c r="M94" s="89">
        <f t="shared" si="9"/>
        <v>50</v>
      </c>
      <c r="N94" s="90">
        <f t="shared" si="10"/>
        <v>85</v>
      </c>
      <c r="O94" s="79">
        <v>20</v>
      </c>
      <c r="P94" s="38">
        <f t="shared" si="11"/>
        <v>112.00790980688426</v>
      </c>
      <c r="Q94" s="59" t="s">
        <v>357</v>
      </c>
    </row>
    <row r="95" spans="1:17" ht="15" customHeight="1">
      <c r="A95" s="56">
        <v>7</v>
      </c>
      <c r="B95" s="27" t="s">
        <v>384</v>
      </c>
      <c r="C95" s="26" t="s">
        <v>378</v>
      </c>
      <c r="D95" s="58" t="s">
        <v>353</v>
      </c>
      <c r="E95" s="73">
        <v>58.2</v>
      </c>
      <c r="F95" s="40">
        <v>35</v>
      </c>
      <c r="G95" s="41">
        <v>38</v>
      </c>
      <c r="H95" s="41" t="s">
        <v>154</v>
      </c>
      <c r="I95" s="88">
        <f t="shared" si="8"/>
        <v>38</v>
      </c>
      <c r="J95" s="23">
        <v>45</v>
      </c>
      <c r="K95" s="20">
        <v>50</v>
      </c>
      <c r="L95" s="20" t="s">
        <v>167</v>
      </c>
      <c r="M95" s="89">
        <f t="shared" si="9"/>
        <v>50</v>
      </c>
      <c r="N95" s="90">
        <f t="shared" si="10"/>
        <v>88</v>
      </c>
      <c r="O95" s="79">
        <v>19</v>
      </c>
      <c r="P95" s="162">
        <f t="shared" si="11"/>
        <v>131.0023734954052</v>
      </c>
      <c r="Q95" s="59" t="s">
        <v>357</v>
      </c>
    </row>
    <row r="96" spans="1:17" ht="15" customHeight="1">
      <c r="A96" s="86">
        <v>8</v>
      </c>
      <c r="B96" s="27" t="s">
        <v>404</v>
      </c>
      <c r="C96" s="26" t="s">
        <v>405</v>
      </c>
      <c r="D96" s="48" t="s">
        <v>353</v>
      </c>
      <c r="E96" s="73">
        <v>81</v>
      </c>
      <c r="F96" s="68">
        <v>58</v>
      </c>
      <c r="G96" s="39" t="s">
        <v>169</v>
      </c>
      <c r="H96" s="39">
        <v>60</v>
      </c>
      <c r="I96" s="88">
        <f t="shared" si="8"/>
        <v>60</v>
      </c>
      <c r="J96" s="23">
        <v>70</v>
      </c>
      <c r="K96" s="20">
        <v>75</v>
      </c>
      <c r="L96" s="20" t="s">
        <v>413</v>
      </c>
      <c r="M96" s="89">
        <f t="shared" si="9"/>
        <v>75</v>
      </c>
      <c r="N96" s="90">
        <f t="shared" si="10"/>
        <v>135</v>
      </c>
      <c r="O96" s="79">
        <v>18</v>
      </c>
      <c r="P96" s="38">
        <f t="shared" si="11"/>
        <v>164.1082189405342</v>
      </c>
      <c r="Q96" s="159" t="s">
        <v>357</v>
      </c>
    </row>
    <row r="97" spans="1:17" ht="15" customHeight="1">
      <c r="A97" s="215" t="s">
        <v>514</v>
      </c>
      <c r="B97" s="30" t="s">
        <v>366</v>
      </c>
      <c r="C97" s="55" t="s">
        <v>352</v>
      </c>
      <c r="D97" s="65" t="s">
        <v>353</v>
      </c>
      <c r="E97" s="67">
        <v>35</v>
      </c>
      <c r="F97" s="68">
        <v>17</v>
      </c>
      <c r="G97" s="39">
        <v>19</v>
      </c>
      <c r="H97" s="39">
        <v>20</v>
      </c>
      <c r="I97" s="88">
        <f aca="true" t="shared" si="12" ref="I97:I128">MAX(F97:H97)</f>
        <v>20</v>
      </c>
      <c r="J97" s="23">
        <v>24</v>
      </c>
      <c r="K97" s="20">
        <v>27</v>
      </c>
      <c r="L97" s="20" t="s">
        <v>146</v>
      </c>
      <c r="M97" s="89">
        <f aca="true" t="shared" si="13" ref="M97:M128">MAX(J97:L97)</f>
        <v>27</v>
      </c>
      <c r="N97" s="90">
        <f aca="true" t="shared" si="14" ref="N97:N128">SUM(I97,M97)</f>
        <v>47</v>
      </c>
      <c r="O97" s="79">
        <v>17</v>
      </c>
      <c r="P97" s="162">
        <f aca="true" t="shared" si="15" ref="P97:P128">IF(ISERROR(N97*10^(0.75194503*(LOG10(E97/175.508))^2)),"",N97*10^(0.75194503*(LOG10(E97/175.508))^2))</f>
        <v>109.84793617484897</v>
      </c>
      <c r="Q97" s="59" t="s">
        <v>357</v>
      </c>
    </row>
    <row r="98" spans="1:17" ht="15" customHeight="1">
      <c r="A98" s="86">
        <v>10</v>
      </c>
      <c r="B98" s="91" t="s">
        <v>376</v>
      </c>
      <c r="C98" s="93" t="s">
        <v>377</v>
      </c>
      <c r="D98" s="31" t="s">
        <v>353</v>
      </c>
      <c r="E98" s="85">
        <v>53.8</v>
      </c>
      <c r="F98" s="68">
        <v>29</v>
      </c>
      <c r="G98" s="39">
        <v>31</v>
      </c>
      <c r="H98" s="100">
        <v>32</v>
      </c>
      <c r="I98" s="88">
        <f t="shared" si="12"/>
        <v>32</v>
      </c>
      <c r="J98" s="23">
        <v>35</v>
      </c>
      <c r="K98" s="20">
        <v>37</v>
      </c>
      <c r="L98" s="20">
        <v>40</v>
      </c>
      <c r="M98" s="89">
        <f t="shared" si="13"/>
        <v>40</v>
      </c>
      <c r="N98" s="90">
        <f t="shared" si="14"/>
        <v>72</v>
      </c>
      <c r="O98" s="79">
        <v>16</v>
      </c>
      <c r="P98" s="38">
        <f t="shared" si="15"/>
        <v>113.66280275815956</v>
      </c>
      <c r="Q98" s="159" t="s">
        <v>357</v>
      </c>
    </row>
    <row r="99" spans="1:17" ht="15" customHeight="1">
      <c r="A99" s="56">
        <v>13</v>
      </c>
      <c r="B99" s="25" t="s">
        <v>373</v>
      </c>
      <c r="C99" s="21" t="s">
        <v>370</v>
      </c>
      <c r="D99" s="58" t="s">
        <v>353</v>
      </c>
      <c r="E99" s="72">
        <v>45.2</v>
      </c>
      <c r="F99" s="62">
        <v>19</v>
      </c>
      <c r="G99" s="61">
        <v>22</v>
      </c>
      <c r="H99" s="61">
        <v>24</v>
      </c>
      <c r="I99" s="88">
        <f t="shared" si="12"/>
        <v>24</v>
      </c>
      <c r="J99" s="23">
        <v>26</v>
      </c>
      <c r="K99" s="20">
        <v>27</v>
      </c>
      <c r="L99" s="20" t="s">
        <v>146</v>
      </c>
      <c r="M99" s="89">
        <f t="shared" si="13"/>
        <v>27</v>
      </c>
      <c r="N99" s="90">
        <f t="shared" si="14"/>
        <v>51</v>
      </c>
      <c r="O99" s="79">
        <v>12</v>
      </c>
      <c r="P99" s="162">
        <f t="shared" si="15"/>
        <v>93.01994943448639</v>
      </c>
      <c r="Q99" s="59" t="s">
        <v>357</v>
      </c>
    </row>
    <row r="100" spans="1:19" ht="15" customHeight="1">
      <c r="A100" s="86">
        <v>16</v>
      </c>
      <c r="B100" s="34" t="s">
        <v>410</v>
      </c>
      <c r="C100" s="37" t="s">
        <v>411</v>
      </c>
      <c r="D100" s="48" t="s">
        <v>353</v>
      </c>
      <c r="E100" s="85">
        <v>95</v>
      </c>
      <c r="F100" s="68">
        <v>45</v>
      </c>
      <c r="G100" s="39" t="s">
        <v>155</v>
      </c>
      <c r="H100" s="100">
        <v>50</v>
      </c>
      <c r="I100" s="88">
        <f t="shared" si="12"/>
        <v>50</v>
      </c>
      <c r="J100" s="23">
        <v>60</v>
      </c>
      <c r="K100" s="20">
        <v>65</v>
      </c>
      <c r="L100" s="20" t="s">
        <v>402</v>
      </c>
      <c r="M100" s="89">
        <f t="shared" si="13"/>
        <v>65</v>
      </c>
      <c r="N100" s="90">
        <f t="shared" si="14"/>
        <v>115</v>
      </c>
      <c r="O100" s="79">
        <v>9</v>
      </c>
      <c r="P100" s="38">
        <f t="shared" si="15"/>
        <v>130.05649772289325</v>
      </c>
      <c r="Q100" s="159" t="s">
        <v>357</v>
      </c>
      <c r="R100" s="260">
        <f>SUM(O90:O100)</f>
        <v>199</v>
      </c>
      <c r="S100" s="48" t="s">
        <v>353</v>
      </c>
    </row>
    <row r="101" spans="1:17" ht="15" customHeight="1">
      <c r="A101" s="56">
        <v>2</v>
      </c>
      <c r="B101" s="52" t="s">
        <v>265</v>
      </c>
      <c r="C101" s="219" t="s">
        <v>48</v>
      </c>
      <c r="D101" s="65" t="s">
        <v>251</v>
      </c>
      <c r="E101" s="72">
        <v>36.35</v>
      </c>
      <c r="F101" s="62">
        <v>25</v>
      </c>
      <c r="G101" s="61">
        <v>27</v>
      </c>
      <c r="H101" s="61" t="s">
        <v>139</v>
      </c>
      <c r="I101" s="88">
        <f t="shared" si="12"/>
        <v>27</v>
      </c>
      <c r="J101" s="23">
        <v>33</v>
      </c>
      <c r="K101" s="20">
        <v>37</v>
      </c>
      <c r="L101" s="20" t="s">
        <v>511</v>
      </c>
      <c r="M101" s="89">
        <f t="shared" si="13"/>
        <v>37</v>
      </c>
      <c r="N101" s="90">
        <f t="shared" si="14"/>
        <v>64</v>
      </c>
      <c r="O101" s="79">
        <v>25</v>
      </c>
      <c r="P101" s="162">
        <f t="shared" si="15"/>
        <v>143.8032016430055</v>
      </c>
      <c r="Q101" s="59" t="s">
        <v>255</v>
      </c>
    </row>
    <row r="102" spans="1:17" ht="15" customHeight="1">
      <c r="A102" s="56">
        <v>7</v>
      </c>
      <c r="B102" s="52" t="s">
        <v>258</v>
      </c>
      <c r="C102" s="219" t="s">
        <v>250</v>
      </c>
      <c r="D102" s="65" t="s">
        <v>251</v>
      </c>
      <c r="E102" s="72">
        <v>33.1</v>
      </c>
      <c r="F102" s="62">
        <v>18</v>
      </c>
      <c r="G102" s="61">
        <v>20</v>
      </c>
      <c r="H102" s="61" t="s">
        <v>261</v>
      </c>
      <c r="I102" s="88">
        <f t="shared" si="12"/>
        <v>20</v>
      </c>
      <c r="J102" s="23">
        <v>22</v>
      </c>
      <c r="K102" s="20">
        <v>25</v>
      </c>
      <c r="L102" s="20">
        <v>27</v>
      </c>
      <c r="M102" s="89">
        <f t="shared" si="13"/>
        <v>27</v>
      </c>
      <c r="N102" s="90">
        <f t="shared" si="14"/>
        <v>47</v>
      </c>
      <c r="O102" s="79">
        <v>19</v>
      </c>
      <c r="P102" s="162">
        <f t="shared" si="15"/>
        <v>116.61653492233016</v>
      </c>
      <c r="Q102" s="63" t="s">
        <v>255</v>
      </c>
    </row>
    <row r="103" spans="1:17" ht="15" customHeight="1">
      <c r="A103" s="56">
        <v>7</v>
      </c>
      <c r="B103" s="32" t="s">
        <v>333</v>
      </c>
      <c r="C103" s="36" t="s">
        <v>549</v>
      </c>
      <c r="D103" s="48" t="s">
        <v>251</v>
      </c>
      <c r="E103" s="70">
        <v>70.1</v>
      </c>
      <c r="F103" s="81">
        <v>30</v>
      </c>
      <c r="G103" s="61">
        <v>33</v>
      </c>
      <c r="H103" s="61">
        <v>35</v>
      </c>
      <c r="I103" s="88">
        <f t="shared" si="12"/>
        <v>35</v>
      </c>
      <c r="J103" s="23">
        <v>38</v>
      </c>
      <c r="K103" s="20">
        <v>40</v>
      </c>
      <c r="L103" s="20">
        <v>42</v>
      </c>
      <c r="M103" s="89">
        <f t="shared" si="13"/>
        <v>42</v>
      </c>
      <c r="N103" s="90">
        <f t="shared" si="14"/>
        <v>77</v>
      </c>
      <c r="O103" s="79">
        <v>19</v>
      </c>
      <c r="P103" s="38">
        <f t="shared" si="15"/>
        <v>101.37913394694232</v>
      </c>
      <c r="Q103" s="59" t="s">
        <v>299</v>
      </c>
    </row>
    <row r="104" spans="1:17" ht="15" customHeight="1">
      <c r="A104" s="56">
        <v>10</v>
      </c>
      <c r="B104" s="27" t="s">
        <v>266</v>
      </c>
      <c r="C104" s="26" t="s">
        <v>267</v>
      </c>
      <c r="D104" s="58" t="s">
        <v>251</v>
      </c>
      <c r="E104" s="70">
        <v>36.1</v>
      </c>
      <c r="F104" s="229">
        <v>20</v>
      </c>
      <c r="G104" s="39" t="s">
        <v>143</v>
      </c>
      <c r="H104" s="39" t="s">
        <v>143</v>
      </c>
      <c r="I104" s="88">
        <f t="shared" si="12"/>
        <v>20</v>
      </c>
      <c r="J104" s="23">
        <v>22</v>
      </c>
      <c r="K104" s="20">
        <v>24</v>
      </c>
      <c r="L104" s="20">
        <v>27</v>
      </c>
      <c r="M104" s="89">
        <f t="shared" si="13"/>
        <v>27</v>
      </c>
      <c r="N104" s="90">
        <f t="shared" si="14"/>
        <v>47</v>
      </c>
      <c r="O104" s="79">
        <v>16</v>
      </c>
      <c r="P104" s="162">
        <f t="shared" si="15"/>
        <v>106.35927657720777</v>
      </c>
      <c r="Q104" s="59" t="s">
        <v>255</v>
      </c>
    </row>
    <row r="105" spans="1:17" ht="15" customHeight="1">
      <c r="A105" s="86">
        <v>10</v>
      </c>
      <c r="B105" s="27" t="s">
        <v>334</v>
      </c>
      <c r="C105" s="26" t="s">
        <v>335</v>
      </c>
      <c r="D105" s="48" t="s">
        <v>251</v>
      </c>
      <c r="E105" s="70">
        <v>81.2</v>
      </c>
      <c r="F105" s="218">
        <v>50</v>
      </c>
      <c r="G105" s="41" t="s">
        <v>156</v>
      </c>
      <c r="H105" s="41">
        <v>60</v>
      </c>
      <c r="I105" s="88">
        <f t="shared" si="12"/>
        <v>60</v>
      </c>
      <c r="J105" s="23">
        <v>60</v>
      </c>
      <c r="K105" s="20">
        <v>65</v>
      </c>
      <c r="L105" s="20">
        <v>70</v>
      </c>
      <c r="M105" s="89">
        <f t="shared" si="13"/>
        <v>70</v>
      </c>
      <c r="N105" s="90">
        <f t="shared" si="14"/>
        <v>130</v>
      </c>
      <c r="O105" s="79">
        <v>16</v>
      </c>
      <c r="P105" s="38">
        <f t="shared" si="15"/>
        <v>157.83375625894175</v>
      </c>
      <c r="Q105" s="59" t="s">
        <v>299</v>
      </c>
    </row>
    <row r="106" spans="1:17" ht="15" customHeight="1">
      <c r="A106" s="71">
        <v>11</v>
      </c>
      <c r="B106" s="34" t="s">
        <v>310</v>
      </c>
      <c r="C106" s="37" t="s">
        <v>311</v>
      </c>
      <c r="D106" s="48" t="s">
        <v>251</v>
      </c>
      <c r="E106" s="256">
        <v>55.6</v>
      </c>
      <c r="F106" s="218">
        <v>30</v>
      </c>
      <c r="G106" s="41" t="s">
        <v>148</v>
      </c>
      <c r="H106" s="44">
        <v>35</v>
      </c>
      <c r="I106" s="88">
        <f t="shared" si="12"/>
        <v>35</v>
      </c>
      <c r="J106" s="23">
        <v>40</v>
      </c>
      <c r="K106" s="20" t="s">
        <v>163</v>
      </c>
      <c r="L106" s="20">
        <v>43</v>
      </c>
      <c r="M106" s="89">
        <f t="shared" si="13"/>
        <v>43</v>
      </c>
      <c r="N106" s="90">
        <f t="shared" si="14"/>
        <v>78</v>
      </c>
      <c r="O106" s="79">
        <v>15</v>
      </c>
      <c r="P106" s="38">
        <f t="shared" si="15"/>
        <v>120.08711087573091</v>
      </c>
      <c r="Q106" s="159" t="s">
        <v>299</v>
      </c>
    </row>
    <row r="107" spans="1:17" ht="15" customHeight="1">
      <c r="A107" s="56">
        <v>14</v>
      </c>
      <c r="B107" s="32" t="s">
        <v>312</v>
      </c>
      <c r="C107" s="26" t="s">
        <v>313</v>
      </c>
      <c r="D107" s="96" t="s">
        <v>251</v>
      </c>
      <c r="E107" s="69">
        <v>55.6</v>
      </c>
      <c r="F107" s="258">
        <v>20</v>
      </c>
      <c r="G107" s="24" t="s">
        <v>144</v>
      </c>
      <c r="H107" s="24">
        <v>24</v>
      </c>
      <c r="I107" s="88">
        <f t="shared" si="12"/>
        <v>24</v>
      </c>
      <c r="J107" s="23">
        <v>30</v>
      </c>
      <c r="K107" s="20" t="s">
        <v>315</v>
      </c>
      <c r="L107" s="20">
        <v>32</v>
      </c>
      <c r="M107" s="89">
        <f t="shared" si="13"/>
        <v>32</v>
      </c>
      <c r="N107" s="90">
        <f t="shared" si="14"/>
        <v>56</v>
      </c>
      <c r="O107" s="79">
        <v>12</v>
      </c>
      <c r="P107" s="38">
        <f t="shared" si="15"/>
        <v>86.21638729539656</v>
      </c>
      <c r="Q107" s="59" t="s">
        <v>299</v>
      </c>
    </row>
    <row r="108" spans="1:17" ht="15" customHeight="1">
      <c r="A108" s="56">
        <v>14</v>
      </c>
      <c r="B108" s="27" t="s">
        <v>283</v>
      </c>
      <c r="C108" s="26" t="s">
        <v>284</v>
      </c>
      <c r="D108" s="58" t="s">
        <v>251</v>
      </c>
      <c r="E108" s="73">
        <v>45.2</v>
      </c>
      <c r="F108" s="68">
        <v>17</v>
      </c>
      <c r="G108" s="39">
        <v>20</v>
      </c>
      <c r="H108" s="39" t="s">
        <v>143</v>
      </c>
      <c r="I108" s="88">
        <f t="shared" si="12"/>
        <v>20</v>
      </c>
      <c r="J108" s="23">
        <v>20</v>
      </c>
      <c r="K108" s="20">
        <v>22</v>
      </c>
      <c r="L108" s="20">
        <v>24</v>
      </c>
      <c r="M108" s="89">
        <f t="shared" si="13"/>
        <v>24</v>
      </c>
      <c r="N108" s="90">
        <f t="shared" si="14"/>
        <v>44</v>
      </c>
      <c r="O108" s="79">
        <v>11</v>
      </c>
      <c r="P108" s="162">
        <f t="shared" si="15"/>
        <v>80.25250539445884</v>
      </c>
      <c r="Q108" s="59" t="s">
        <v>255</v>
      </c>
    </row>
    <row r="109" spans="1:17" ht="15" customHeight="1">
      <c r="A109" s="86">
        <v>16</v>
      </c>
      <c r="B109" s="27" t="s">
        <v>256</v>
      </c>
      <c r="C109" s="26" t="s">
        <v>252</v>
      </c>
      <c r="D109" s="48" t="s">
        <v>251</v>
      </c>
      <c r="E109" s="73">
        <v>30.7</v>
      </c>
      <c r="F109" s="40">
        <v>15</v>
      </c>
      <c r="G109" s="41">
        <v>16</v>
      </c>
      <c r="H109" s="41">
        <v>17</v>
      </c>
      <c r="I109" s="88">
        <f t="shared" si="12"/>
        <v>17</v>
      </c>
      <c r="J109" s="23">
        <v>18</v>
      </c>
      <c r="K109" s="20">
        <v>19</v>
      </c>
      <c r="L109" s="20">
        <v>20</v>
      </c>
      <c r="M109" s="89">
        <f t="shared" si="13"/>
        <v>20</v>
      </c>
      <c r="N109" s="90">
        <f t="shared" si="14"/>
        <v>37</v>
      </c>
      <c r="O109" s="79">
        <v>10</v>
      </c>
      <c r="P109" s="38">
        <f t="shared" si="15"/>
        <v>99.8351745346967</v>
      </c>
      <c r="Q109" s="59" t="s">
        <v>255</v>
      </c>
    </row>
    <row r="110" spans="1:17" ht="15" customHeight="1">
      <c r="A110" s="86">
        <v>16</v>
      </c>
      <c r="B110" s="32" t="s">
        <v>290</v>
      </c>
      <c r="C110" s="26" t="s">
        <v>291</v>
      </c>
      <c r="D110" s="48" t="s">
        <v>251</v>
      </c>
      <c r="E110" s="64">
        <v>47.5</v>
      </c>
      <c r="F110" s="22">
        <v>20</v>
      </c>
      <c r="G110" s="24" t="s">
        <v>261</v>
      </c>
      <c r="H110" s="24" t="s">
        <v>261</v>
      </c>
      <c r="I110" s="88">
        <f t="shared" si="12"/>
        <v>20</v>
      </c>
      <c r="J110" s="23">
        <v>25</v>
      </c>
      <c r="K110" s="20" t="s">
        <v>147</v>
      </c>
      <c r="L110" s="20" t="s">
        <v>147</v>
      </c>
      <c r="M110" s="89">
        <f t="shared" si="13"/>
        <v>25</v>
      </c>
      <c r="N110" s="90">
        <f t="shared" si="14"/>
        <v>45</v>
      </c>
      <c r="O110" s="79">
        <v>10</v>
      </c>
      <c r="P110" s="38">
        <f t="shared" si="15"/>
        <v>78.60845979185387</v>
      </c>
      <c r="Q110" s="159" t="s">
        <v>299</v>
      </c>
    </row>
    <row r="111" spans="1:19" ht="15" customHeight="1">
      <c r="A111" s="86">
        <v>20</v>
      </c>
      <c r="B111" s="32" t="s">
        <v>257</v>
      </c>
      <c r="C111" s="47" t="s">
        <v>253</v>
      </c>
      <c r="D111" s="48" t="s">
        <v>251</v>
      </c>
      <c r="E111" s="64">
        <v>33</v>
      </c>
      <c r="F111" s="62">
        <v>10</v>
      </c>
      <c r="G111" s="61">
        <v>12</v>
      </c>
      <c r="H111" s="61">
        <v>14</v>
      </c>
      <c r="I111" s="88">
        <f t="shared" si="12"/>
        <v>14</v>
      </c>
      <c r="J111" s="23">
        <v>15</v>
      </c>
      <c r="K111" s="20" t="s">
        <v>142</v>
      </c>
      <c r="L111" s="20">
        <v>17</v>
      </c>
      <c r="M111" s="89">
        <f t="shared" si="13"/>
        <v>17</v>
      </c>
      <c r="N111" s="90">
        <f t="shared" si="14"/>
        <v>31</v>
      </c>
      <c r="O111" s="79">
        <v>6</v>
      </c>
      <c r="P111" s="38">
        <f t="shared" si="15"/>
        <v>77.17150275714464</v>
      </c>
      <c r="Q111" s="49" t="s">
        <v>255</v>
      </c>
      <c r="R111" s="260">
        <f>SUM(O101:O111)</f>
        <v>159</v>
      </c>
      <c r="S111" s="48" t="s">
        <v>251</v>
      </c>
    </row>
    <row r="112" spans="1:17" ht="15" customHeight="1">
      <c r="A112" s="56">
        <v>1</v>
      </c>
      <c r="B112" s="30" t="s">
        <v>375</v>
      </c>
      <c r="C112" s="55" t="s">
        <v>35</v>
      </c>
      <c r="D112" s="65" t="s">
        <v>344</v>
      </c>
      <c r="E112" s="67">
        <v>46.5</v>
      </c>
      <c r="F112" s="68">
        <v>45</v>
      </c>
      <c r="G112" s="39">
        <v>48</v>
      </c>
      <c r="H112" s="39">
        <v>49</v>
      </c>
      <c r="I112" s="88">
        <f t="shared" si="12"/>
        <v>49</v>
      </c>
      <c r="J112" s="23">
        <v>56</v>
      </c>
      <c r="K112" s="20">
        <v>59</v>
      </c>
      <c r="L112" s="20">
        <v>62</v>
      </c>
      <c r="M112" s="89">
        <f t="shared" si="13"/>
        <v>62</v>
      </c>
      <c r="N112" s="90">
        <f t="shared" si="14"/>
        <v>111</v>
      </c>
      <c r="O112" s="79">
        <v>28</v>
      </c>
      <c r="P112" s="162">
        <f t="shared" si="15"/>
        <v>197.48399532636665</v>
      </c>
      <c r="Q112" s="59" t="s">
        <v>348</v>
      </c>
    </row>
    <row r="113" spans="1:17" ht="15" customHeight="1">
      <c r="A113" s="215" t="s">
        <v>515</v>
      </c>
      <c r="B113" s="52" t="s">
        <v>367</v>
      </c>
      <c r="C113" s="219" t="s">
        <v>354</v>
      </c>
      <c r="D113" s="65" t="s">
        <v>344</v>
      </c>
      <c r="E113" s="72">
        <v>35.5</v>
      </c>
      <c r="F113" s="62">
        <v>12</v>
      </c>
      <c r="G113" s="61">
        <v>14</v>
      </c>
      <c r="H113" s="61">
        <v>16</v>
      </c>
      <c r="I113" s="88">
        <f t="shared" si="12"/>
        <v>16</v>
      </c>
      <c r="J113" s="23">
        <v>18</v>
      </c>
      <c r="K113" s="20">
        <v>20</v>
      </c>
      <c r="L113" s="20">
        <v>22</v>
      </c>
      <c r="M113" s="89">
        <f t="shared" si="13"/>
        <v>22</v>
      </c>
      <c r="N113" s="90">
        <f t="shared" si="14"/>
        <v>38</v>
      </c>
      <c r="O113" s="79">
        <v>14</v>
      </c>
      <c r="P113" s="162">
        <f t="shared" si="15"/>
        <v>87.50219692973536</v>
      </c>
      <c r="Q113" s="59" t="s">
        <v>348</v>
      </c>
    </row>
    <row r="114" spans="1:17" ht="15" customHeight="1">
      <c r="A114" s="86">
        <v>13</v>
      </c>
      <c r="B114" s="34" t="s">
        <v>385</v>
      </c>
      <c r="C114" s="37" t="s">
        <v>379</v>
      </c>
      <c r="D114" s="48" t="s">
        <v>344</v>
      </c>
      <c r="E114" s="85">
        <v>59.5</v>
      </c>
      <c r="F114" s="68">
        <v>17</v>
      </c>
      <c r="G114" s="39">
        <v>20</v>
      </c>
      <c r="H114" s="100" t="s">
        <v>143</v>
      </c>
      <c r="I114" s="88">
        <f t="shared" si="12"/>
        <v>20</v>
      </c>
      <c r="J114" s="23">
        <v>23</v>
      </c>
      <c r="K114" s="20">
        <v>25</v>
      </c>
      <c r="L114" s="20">
        <v>28</v>
      </c>
      <c r="M114" s="89">
        <f t="shared" si="13"/>
        <v>28</v>
      </c>
      <c r="N114" s="90">
        <f t="shared" si="14"/>
        <v>48</v>
      </c>
      <c r="O114" s="79">
        <v>13</v>
      </c>
      <c r="P114" s="38">
        <f t="shared" si="15"/>
        <v>70.33806138984895</v>
      </c>
      <c r="Q114" s="159" t="s">
        <v>348</v>
      </c>
    </row>
    <row r="115" spans="1:17" ht="15" customHeight="1">
      <c r="A115" s="86">
        <v>14</v>
      </c>
      <c r="B115" s="32" t="s">
        <v>361</v>
      </c>
      <c r="C115" s="36" t="s">
        <v>345</v>
      </c>
      <c r="D115" s="48" t="s">
        <v>344</v>
      </c>
      <c r="E115" s="66">
        <v>32.7</v>
      </c>
      <c r="F115" s="62">
        <v>14</v>
      </c>
      <c r="G115" s="61">
        <v>16</v>
      </c>
      <c r="H115" s="61">
        <v>18</v>
      </c>
      <c r="I115" s="88">
        <f t="shared" si="12"/>
        <v>18</v>
      </c>
      <c r="J115" s="23">
        <v>20</v>
      </c>
      <c r="K115" s="20">
        <v>22</v>
      </c>
      <c r="L115" s="20">
        <v>23</v>
      </c>
      <c r="M115" s="89">
        <f t="shared" si="13"/>
        <v>23</v>
      </c>
      <c r="N115" s="90">
        <f t="shared" si="14"/>
        <v>41</v>
      </c>
      <c r="O115" s="79">
        <v>12</v>
      </c>
      <c r="P115" s="38">
        <f t="shared" si="15"/>
        <v>103.09082934147797</v>
      </c>
      <c r="Q115" s="59" t="s">
        <v>348</v>
      </c>
    </row>
    <row r="116" spans="1:17" ht="15" customHeight="1">
      <c r="A116" s="87">
        <v>18</v>
      </c>
      <c r="B116" s="32" t="s">
        <v>360</v>
      </c>
      <c r="C116" s="47" t="s">
        <v>343</v>
      </c>
      <c r="D116" s="48" t="s">
        <v>344</v>
      </c>
      <c r="E116" s="69">
        <v>25.3</v>
      </c>
      <c r="F116" s="81">
        <v>10</v>
      </c>
      <c r="G116" s="61">
        <v>12</v>
      </c>
      <c r="H116" s="61">
        <v>14</v>
      </c>
      <c r="I116" s="88">
        <f t="shared" si="12"/>
        <v>14</v>
      </c>
      <c r="J116" s="23">
        <v>17</v>
      </c>
      <c r="K116" s="20">
        <v>19</v>
      </c>
      <c r="L116" s="20">
        <v>20</v>
      </c>
      <c r="M116" s="89">
        <f t="shared" si="13"/>
        <v>20</v>
      </c>
      <c r="N116" s="90">
        <f t="shared" si="14"/>
        <v>34</v>
      </c>
      <c r="O116" s="79">
        <v>8</v>
      </c>
      <c r="P116" s="38">
        <f t="shared" si="15"/>
        <v>115.75465740396182</v>
      </c>
      <c r="Q116" s="59" t="s">
        <v>348</v>
      </c>
    </row>
    <row r="117" spans="1:19" ht="15" customHeight="1">
      <c r="A117" s="86">
        <v>22</v>
      </c>
      <c r="B117" s="34" t="s">
        <v>362</v>
      </c>
      <c r="C117" s="37" t="s">
        <v>346</v>
      </c>
      <c r="D117" s="48" t="s">
        <v>344</v>
      </c>
      <c r="E117" s="256">
        <v>25</v>
      </c>
      <c r="F117" s="229">
        <v>8</v>
      </c>
      <c r="G117" s="39">
        <v>10</v>
      </c>
      <c r="H117" s="100">
        <v>11</v>
      </c>
      <c r="I117" s="88">
        <f t="shared" si="12"/>
        <v>11</v>
      </c>
      <c r="J117" s="23">
        <v>10</v>
      </c>
      <c r="K117" s="20">
        <v>12</v>
      </c>
      <c r="L117" s="20">
        <v>14</v>
      </c>
      <c r="M117" s="89">
        <f t="shared" si="13"/>
        <v>14</v>
      </c>
      <c r="N117" s="90">
        <f t="shared" si="14"/>
        <v>25</v>
      </c>
      <c r="O117" s="79">
        <v>4</v>
      </c>
      <c r="P117" s="38">
        <f t="shared" si="15"/>
        <v>86.41184642417566</v>
      </c>
      <c r="Q117" s="49" t="s">
        <v>348</v>
      </c>
      <c r="R117" s="263">
        <v>103.5</v>
      </c>
      <c r="S117" s="48" t="s">
        <v>344</v>
      </c>
    </row>
    <row r="118" spans="1:17" ht="15" customHeight="1">
      <c r="A118" s="196">
        <v>5</v>
      </c>
      <c r="B118" s="179" t="s">
        <v>268</v>
      </c>
      <c r="C118" s="168" t="s">
        <v>269</v>
      </c>
      <c r="D118" s="199" t="s">
        <v>264</v>
      </c>
      <c r="E118" s="180">
        <v>38.3</v>
      </c>
      <c r="F118" s="171">
        <v>22</v>
      </c>
      <c r="G118" s="172">
        <v>25</v>
      </c>
      <c r="H118" s="172" t="s">
        <v>147</v>
      </c>
      <c r="I118" s="173">
        <f t="shared" si="12"/>
        <v>25</v>
      </c>
      <c r="J118" s="171">
        <v>30</v>
      </c>
      <c r="K118" s="172">
        <v>32</v>
      </c>
      <c r="L118" s="172">
        <v>34</v>
      </c>
      <c r="M118" s="174">
        <f t="shared" si="13"/>
        <v>34</v>
      </c>
      <c r="N118" s="175">
        <f t="shared" si="14"/>
        <v>59</v>
      </c>
      <c r="O118" s="262">
        <v>21.5</v>
      </c>
      <c r="P118" s="177">
        <f t="shared" si="15"/>
        <v>125.74483483153534</v>
      </c>
      <c r="Q118" s="182" t="s">
        <v>273</v>
      </c>
    </row>
    <row r="119" spans="1:17" ht="15" customHeight="1">
      <c r="A119" s="56">
        <v>5</v>
      </c>
      <c r="B119" s="32" t="s">
        <v>277</v>
      </c>
      <c r="C119" s="47" t="s">
        <v>278</v>
      </c>
      <c r="D119" s="48" t="s">
        <v>264</v>
      </c>
      <c r="E119" s="69">
        <v>41.2</v>
      </c>
      <c r="F119" s="23">
        <v>20</v>
      </c>
      <c r="G119" s="20">
        <v>23</v>
      </c>
      <c r="H119" s="20">
        <v>25</v>
      </c>
      <c r="I119" s="88">
        <f t="shared" si="12"/>
        <v>25</v>
      </c>
      <c r="J119" s="23">
        <v>30</v>
      </c>
      <c r="K119" s="20">
        <v>35</v>
      </c>
      <c r="L119" s="20" t="s">
        <v>152</v>
      </c>
      <c r="M119" s="89">
        <f t="shared" si="13"/>
        <v>35</v>
      </c>
      <c r="N119" s="90">
        <f t="shared" si="14"/>
        <v>60</v>
      </c>
      <c r="O119" s="79">
        <v>21</v>
      </c>
      <c r="P119" s="38">
        <f t="shared" si="15"/>
        <v>119.13236138174649</v>
      </c>
      <c r="Q119" s="49" t="s">
        <v>273</v>
      </c>
    </row>
    <row r="120" spans="1:17" ht="15" customHeight="1">
      <c r="A120" s="71">
        <v>9</v>
      </c>
      <c r="B120" s="216" t="s">
        <v>285</v>
      </c>
      <c r="C120" s="26" t="s">
        <v>286</v>
      </c>
      <c r="D120" s="163" t="s">
        <v>264</v>
      </c>
      <c r="E120" s="217">
        <v>43</v>
      </c>
      <c r="F120" s="248">
        <v>20</v>
      </c>
      <c r="G120" s="41">
        <v>23</v>
      </c>
      <c r="H120" s="44">
        <v>26</v>
      </c>
      <c r="I120" s="88">
        <f t="shared" si="12"/>
        <v>26</v>
      </c>
      <c r="J120" s="23">
        <v>30</v>
      </c>
      <c r="K120" s="20">
        <v>35</v>
      </c>
      <c r="L120" s="20" t="s">
        <v>152</v>
      </c>
      <c r="M120" s="89">
        <f t="shared" si="13"/>
        <v>35</v>
      </c>
      <c r="N120" s="90">
        <f t="shared" si="14"/>
        <v>61</v>
      </c>
      <c r="O120" s="79">
        <v>16</v>
      </c>
      <c r="P120" s="162">
        <f t="shared" si="15"/>
        <v>116.38288136250584</v>
      </c>
      <c r="Q120" s="59" t="s">
        <v>273</v>
      </c>
    </row>
    <row r="121" spans="1:17" ht="15" customHeight="1">
      <c r="A121" s="56">
        <v>11</v>
      </c>
      <c r="B121" s="25" t="s">
        <v>262</v>
      </c>
      <c r="C121" s="21" t="s">
        <v>263</v>
      </c>
      <c r="D121" s="58" t="s">
        <v>264</v>
      </c>
      <c r="E121" s="73">
        <v>35</v>
      </c>
      <c r="F121" s="62">
        <v>15</v>
      </c>
      <c r="G121" s="61" t="s">
        <v>142</v>
      </c>
      <c r="H121" s="61">
        <v>17</v>
      </c>
      <c r="I121" s="88">
        <f t="shared" si="12"/>
        <v>17</v>
      </c>
      <c r="J121" s="23">
        <v>17</v>
      </c>
      <c r="K121" s="20">
        <v>19</v>
      </c>
      <c r="L121" s="20">
        <v>21</v>
      </c>
      <c r="M121" s="89">
        <f t="shared" si="13"/>
        <v>21</v>
      </c>
      <c r="N121" s="90">
        <f t="shared" si="14"/>
        <v>38</v>
      </c>
      <c r="O121" s="79">
        <v>15</v>
      </c>
      <c r="P121" s="162">
        <f t="shared" si="15"/>
        <v>88.81322499243109</v>
      </c>
      <c r="Q121" s="59" t="s">
        <v>273</v>
      </c>
    </row>
    <row r="122" spans="1:17" ht="15" customHeight="1">
      <c r="A122" s="71">
        <v>13</v>
      </c>
      <c r="B122" s="27" t="s">
        <v>309</v>
      </c>
      <c r="C122" s="26" t="s">
        <v>535</v>
      </c>
      <c r="D122" s="48" t="s">
        <v>264</v>
      </c>
      <c r="E122" s="73">
        <v>58</v>
      </c>
      <c r="F122" s="40">
        <v>20</v>
      </c>
      <c r="G122" s="41">
        <v>22</v>
      </c>
      <c r="H122" s="41">
        <v>25</v>
      </c>
      <c r="I122" s="88">
        <f t="shared" si="12"/>
        <v>25</v>
      </c>
      <c r="J122" s="23" t="s">
        <v>314</v>
      </c>
      <c r="K122" s="20">
        <v>30</v>
      </c>
      <c r="L122" s="20">
        <v>35</v>
      </c>
      <c r="M122" s="89">
        <f t="shared" si="13"/>
        <v>35</v>
      </c>
      <c r="N122" s="90">
        <f t="shared" si="14"/>
        <v>60</v>
      </c>
      <c r="O122" s="79">
        <v>13</v>
      </c>
      <c r="P122" s="38">
        <f t="shared" si="15"/>
        <v>89.54208454569078</v>
      </c>
      <c r="Q122" s="59" t="s">
        <v>273</v>
      </c>
    </row>
    <row r="123" spans="1:19" ht="15" customHeight="1">
      <c r="A123" s="86">
        <v>14</v>
      </c>
      <c r="B123" s="27" t="s">
        <v>294</v>
      </c>
      <c r="C123" s="26" t="s">
        <v>295</v>
      </c>
      <c r="D123" s="48" t="s">
        <v>264</v>
      </c>
      <c r="E123" s="73">
        <v>49</v>
      </c>
      <c r="F123" s="40">
        <v>25</v>
      </c>
      <c r="G123" s="41">
        <v>27</v>
      </c>
      <c r="H123" s="41">
        <v>30</v>
      </c>
      <c r="I123" s="88">
        <f t="shared" si="12"/>
        <v>30</v>
      </c>
      <c r="J123" s="23">
        <v>30</v>
      </c>
      <c r="K123" s="20" t="s">
        <v>148</v>
      </c>
      <c r="L123" s="20">
        <v>35</v>
      </c>
      <c r="M123" s="89">
        <f t="shared" si="13"/>
        <v>35</v>
      </c>
      <c r="N123" s="90">
        <f t="shared" si="14"/>
        <v>65</v>
      </c>
      <c r="O123" s="79">
        <v>12</v>
      </c>
      <c r="P123" s="38">
        <f t="shared" si="15"/>
        <v>110.60667529860964</v>
      </c>
      <c r="Q123" s="59" t="s">
        <v>273</v>
      </c>
      <c r="R123" s="263">
        <f>SUM(O118:O123)</f>
        <v>98.5</v>
      </c>
      <c r="S123" s="48" t="s">
        <v>264</v>
      </c>
    </row>
    <row r="124" spans="1:17" ht="15" customHeight="1">
      <c r="A124" s="56">
        <v>2</v>
      </c>
      <c r="B124" s="25" t="s">
        <v>212</v>
      </c>
      <c r="C124" s="21" t="s">
        <v>97</v>
      </c>
      <c r="D124" s="58" t="s">
        <v>115</v>
      </c>
      <c r="E124" s="73">
        <v>49.8</v>
      </c>
      <c r="F124" s="62">
        <v>45</v>
      </c>
      <c r="G124" s="61">
        <v>48</v>
      </c>
      <c r="H124" s="61" t="s">
        <v>523</v>
      </c>
      <c r="I124" s="88">
        <f t="shared" si="12"/>
        <v>48</v>
      </c>
      <c r="J124" s="23">
        <v>55</v>
      </c>
      <c r="K124" s="20">
        <v>59</v>
      </c>
      <c r="L124" s="20" t="s">
        <v>164</v>
      </c>
      <c r="M124" s="89">
        <f t="shared" si="13"/>
        <v>59</v>
      </c>
      <c r="N124" s="90">
        <f t="shared" si="14"/>
        <v>107</v>
      </c>
      <c r="O124" s="79">
        <v>25</v>
      </c>
      <c r="P124" s="162">
        <f t="shared" si="15"/>
        <v>179.65035935375118</v>
      </c>
      <c r="Q124" s="59" t="s">
        <v>113</v>
      </c>
    </row>
    <row r="125" spans="1:17" ht="15" customHeight="1">
      <c r="A125" s="71">
        <v>4</v>
      </c>
      <c r="B125" s="52" t="s">
        <v>214</v>
      </c>
      <c r="C125" s="53" t="s">
        <v>99</v>
      </c>
      <c r="D125" s="65" t="s">
        <v>115</v>
      </c>
      <c r="E125" s="67">
        <v>51.45</v>
      </c>
      <c r="F125" s="62">
        <v>40</v>
      </c>
      <c r="G125" s="61">
        <v>43</v>
      </c>
      <c r="H125" s="61" t="s">
        <v>298</v>
      </c>
      <c r="I125" s="88">
        <f t="shared" si="12"/>
        <v>43</v>
      </c>
      <c r="J125" s="23">
        <v>50</v>
      </c>
      <c r="K125" s="20">
        <v>53</v>
      </c>
      <c r="L125" s="20">
        <v>55</v>
      </c>
      <c r="M125" s="89">
        <f t="shared" si="13"/>
        <v>55</v>
      </c>
      <c r="N125" s="90">
        <f t="shared" si="14"/>
        <v>98</v>
      </c>
      <c r="O125" s="79">
        <v>22</v>
      </c>
      <c r="P125" s="162">
        <f t="shared" si="15"/>
        <v>160.24130919136627</v>
      </c>
      <c r="Q125" s="158" t="s">
        <v>113</v>
      </c>
    </row>
    <row r="126" spans="1:17" ht="15" customHeight="1">
      <c r="A126" s="56">
        <v>5</v>
      </c>
      <c r="B126" s="52" t="s">
        <v>243</v>
      </c>
      <c r="C126" s="53" t="s">
        <v>109</v>
      </c>
      <c r="D126" s="65" t="s">
        <v>115</v>
      </c>
      <c r="E126" s="67">
        <v>59.7</v>
      </c>
      <c r="F126" s="62">
        <v>43</v>
      </c>
      <c r="G126" s="61" t="s">
        <v>150</v>
      </c>
      <c r="H126" s="61">
        <v>46</v>
      </c>
      <c r="I126" s="88">
        <f t="shared" si="12"/>
        <v>46</v>
      </c>
      <c r="J126" s="23">
        <v>50</v>
      </c>
      <c r="K126" s="20">
        <v>55</v>
      </c>
      <c r="L126" s="20">
        <v>58</v>
      </c>
      <c r="M126" s="89">
        <f t="shared" si="13"/>
        <v>58</v>
      </c>
      <c r="N126" s="90">
        <f t="shared" si="14"/>
        <v>104</v>
      </c>
      <c r="O126" s="79">
        <v>21</v>
      </c>
      <c r="P126" s="162">
        <f t="shared" si="15"/>
        <v>152.03881237877954</v>
      </c>
      <c r="Q126" s="158" t="s">
        <v>114</v>
      </c>
    </row>
    <row r="127" spans="1:17" ht="15" customHeight="1">
      <c r="A127" s="56">
        <v>6</v>
      </c>
      <c r="B127" s="27" t="s">
        <v>199</v>
      </c>
      <c r="C127" s="26" t="s">
        <v>80</v>
      </c>
      <c r="D127" s="50" t="s">
        <v>115</v>
      </c>
      <c r="E127" s="67">
        <v>38.9</v>
      </c>
      <c r="F127" s="62">
        <v>18</v>
      </c>
      <c r="G127" s="61">
        <v>20</v>
      </c>
      <c r="H127" s="61">
        <v>23</v>
      </c>
      <c r="I127" s="88">
        <f t="shared" si="12"/>
        <v>23</v>
      </c>
      <c r="J127" s="23">
        <v>25</v>
      </c>
      <c r="K127" s="20">
        <v>30</v>
      </c>
      <c r="L127" s="20">
        <v>32</v>
      </c>
      <c r="M127" s="89">
        <f t="shared" si="13"/>
        <v>32</v>
      </c>
      <c r="N127" s="90">
        <f t="shared" si="14"/>
        <v>55</v>
      </c>
      <c r="O127" s="79">
        <v>20</v>
      </c>
      <c r="P127" s="38">
        <f t="shared" si="15"/>
        <v>115.43122409589058</v>
      </c>
      <c r="Q127" s="27" t="s">
        <v>113</v>
      </c>
    </row>
    <row r="128" spans="1:17" ht="15" customHeight="1">
      <c r="A128" s="56">
        <v>6</v>
      </c>
      <c r="B128" s="27" t="s">
        <v>225</v>
      </c>
      <c r="C128" s="37" t="s">
        <v>103</v>
      </c>
      <c r="D128" s="48" t="s">
        <v>115</v>
      </c>
      <c r="E128" s="67">
        <v>58</v>
      </c>
      <c r="F128" s="68">
        <v>35</v>
      </c>
      <c r="G128" s="39">
        <v>38</v>
      </c>
      <c r="H128" s="39">
        <v>40</v>
      </c>
      <c r="I128" s="88">
        <f t="shared" si="12"/>
        <v>40</v>
      </c>
      <c r="J128" s="23">
        <v>49</v>
      </c>
      <c r="K128" s="20">
        <v>52</v>
      </c>
      <c r="L128" s="20">
        <v>55</v>
      </c>
      <c r="M128" s="89">
        <f t="shared" si="13"/>
        <v>55</v>
      </c>
      <c r="N128" s="90">
        <f t="shared" si="14"/>
        <v>95</v>
      </c>
      <c r="O128" s="79">
        <v>20</v>
      </c>
      <c r="P128" s="38">
        <f t="shared" si="15"/>
        <v>141.77496719734373</v>
      </c>
      <c r="Q128" s="59" t="s">
        <v>113</v>
      </c>
    </row>
    <row r="129" spans="1:17" ht="15" customHeight="1">
      <c r="A129" s="56">
        <v>7</v>
      </c>
      <c r="B129" s="32" t="s">
        <v>201</v>
      </c>
      <c r="C129" s="36" t="s">
        <v>93</v>
      </c>
      <c r="D129" s="48" t="s">
        <v>115</v>
      </c>
      <c r="E129" s="70">
        <v>40</v>
      </c>
      <c r="F129" s="81">
        <v>20</v>
      </c>
      <c r="G129" s="61">
        <v>22</v>
      </c>
      <c r="H129" s="61" t="s">
        <v>144</v>
      </c>
      <c r="I129" s="88">
        <f aca="true" t="shared" si="16" ref="I129:I160">MAX(F129:H129)</f>
        <v>22</v>
      </c>
      <c r="J129" s="23">
        <v>25</v>
      </c>
      <c r="K129" s="20">
        <v>27</v>
      </c>
      <c r="L129" s="20">
        <v>30</v>
      </c>
      <c r="M129" s="89">
        <f aca="true" t="shared" si="17" ref="M129:M160">MAX(J129:L129)</f>
        <v>30</v>
      </c>
      <c r="N129" s="90">
        <f aca="true" t="shared" si="18" ref="N129:N160">SUM(I129,M129)</f>
        <v>52</v>
      </c>
      <c r="O129" s="79">
        <v>19</v>
      </c>
      <c r="P129" s="38">
        <f aca="true" t="shared" si="19" ref="P129:P160">IF(ISERROR(N129*10^(0.75194503*(LOG10(E129/175.508))^2)),"",N129*10^(0.75194503*(LOG10(E129/175.508))^2))</f>
        <v>106.20789675639939</v>
      </c>
      <c r="Q129" s="59" t="s">
        <v>113</v>
      </c>
    </row>
    <row r="130" spans="1:17" ht="15" customHeight="1">
      <c r="A130" s="71">
        <v>7</v>
      </c>
      <c r="B130" s="32" t="s">
        <v>224</v>
      </c>
      <c r="C130" s="47" t="s">
        <v>105</v>
      </c>
      <c r="D130" s="48" t="s">
        <v>115</v>
      </c>
      <c r="E130" s="69">
        <v>57.6</v>
      </c>
      <c r="F130" s="82">
        <v>35</v>
      </c>
      <c r="G130" s="61">
        <v>40</v>
      </c>
      <c r="H130" s="61">
        <v>42</v>
      </c>
      <c r="I130" s="88">
        <f t="shared" si="16"/>
        <v>42</v>
      </c>
      <c r="J130" s="23">
        <v>40</v>
      </c>
      <c r="K130" s="20">
        <v>45</v>
      </c>
      <c r="L130" s="20">
        <v>50</v>
      </c>
      <c r="M130" s="89">
        <f t="shared" si="17"/>
        <v>50</v>
      </c>
      <c r="N130" s="90">
        <f t="shared" si="18"/>
        <v>92</v>
      </c>
      <c r="O130" s="79">
        <v>19</v>
      </c>
      <c r="P130" s="38">
        <f t="shared" si="19"/>
        <v>137.98887587744653</v>
      </c>
      <c r="Q130" s="59" t="s">
        <v>112</v>
      </c>
    </row>
    <row r="131" spans="1:17" ht="15" customHeight="1">
      <c r="A131" s="87">
        <v>9</v>
      </c>
      <c r="B131" s="32" t="s">
        <v>209</v>
      </c>
      <c r="C131" s="36" t="s">
        <v>95</v>
      </c>
      <c r="D131" s="48" t="s">
        <v>115</v>
      </c>
      <c r="E131" s="70">
        <v>48</v>
      </c>
      <c r="F131" s="23">
        <v>32</v>
      </c>
      <c r="G131" s="20">
        <v>35</v>
      </c>
      <c r="H131" s="20" t="s">
        <v>152</v>
      </c>
      <c r="I131" s="88">
        <f t="shared" si="16"/>
        <v>35</v>
      </c>
      <c r="J131" s="23">
        <v>40</v>
      </c>
      <c r="K131" s="20">
        <v>45</v>
      </c>
      <c r="L131" s="20" t="s">
        <v>153</v>
      </c>
      <c r="M131" s="89">
        <f t="shared" si="17"/>
        <v>45</v>
      </c>
      <c r="N131" s="90">
        <f t="shared" si="18"/>
        <v>80</v>
      </c>
      <c r="O131" s="79">
        <v>17</v>
      </c>
      <c r="P131" s="38">
        <f t="shared" si="19"/>
        <v>138.5097664996555</v>
      </c>
      <c r="Q131" s="158" t="s">
        <v>113</v>
      </c>
    </row>
    <row r="132" spans="1:17" ht="15" customHeight="1">
      <c r="A132" s="87">
        <v>9</v>
      </c>
      <c r="B132" s="27" t="s">
        <v>215</v>
      </c>
      <c r="C132" s="26" t="s">
        <v>101</v>
      </c>
      <c r="D132" s="50" t="s">
        <v>115</v>
      </c>
      <c r="E132" s="70">
        <v>52.3</v>
      </c>
      <c r="F132" s="23">
        <v>25</v>
      </c>
      <c r="G132" s="20">
        <v>33</v>
      </c>
      <c r="H132" s="20">
        <v>34</v>
      </c>
      <c r="I132" s="88">
        <f t="shared" si="16"/>
        <v>34</v>
      </c>
      <c r="J132" s="23">
        <v>32</v>
      </c>
      <c r="K132" s="20">
        <v>37</v>
      </c>
      <c r="L132" s="20">
        <v>42</v>
      </c>
      <c r="M132" s="89">
        <f t="shared" si="17"/>
        <v>42</v>
      </c>
      <c r="N132" s="90">
        <f t="shared" si="18"/>
        <v>76</v>
      </c>
      <c r="O132" s="79">
        <v>17</v>
      </c>
      <c r="P132" s="38">
        <f t="shared" si="19"/>
        <v>122.65825534758144</v>
      </c>
      <c r="Q132" s="158" t="s">
        <v>113</v>
      </c>
    </row>
    <row r="133" spans="1:17" ht="15" customHeight="1">
      <c r="A133" s="56">
        <v>10</v>
      </c>
      <c r="B133" s="32" t="s">
        <v>223</v>
      </c>
      <c r="C133" s="36" t="s">
        <v>107</v>
      </c>
      <c r="D133" s="96" t="s">
        <v>115</v>
      </c>
      <c r="E133" s="70">
        <v>57.4</v>
      </c>
      <c r="F133" s="84">
        <v>30</v>
      </c>
      <c r="G133" s="20">
        <v>35</v>
      </c>
      <c r="H133" s="20" t="s">
        <v>152</v>
      </c>
      <c r="I133" s="88">
        <f t="shared" si="16"/>
        <v>35</v>
      </c>
      <c r="J133" s="23">
        <v>40</v>
      </c>
      <c r="K133" s="20">
        <v>45</v>
      </c>
      <c r="L133" s="20" t="s">
        <v>155</v>
      </c>
      <c r="M133" s="89">
        <f t="shared" si="17"/>
        <v>45</v>
      </c>
      <c r="N133" s="90">
        <f t="shared" si="18"/>
        <v>80</v>
      </c>
      <c r="O133" s="79">
        <v>16</v>
      </c>
      <c r="P133" s="38">
        <f t="shared" si="19"/>
        <v>120.29489575669146</v>
      </c>
      <c r="Q133" s="59" t="s">
        <v>113</v>
      </c>
    </row>
    <row r="134" spans="1:17" ht="15" customHeight="1">
      <c r="A134" s="71">
        <v>12</v>
      </c>
      <c r="B134" s="25" t="s">
        <v>202</v>
      </c>
      <c r="C134" s="21" t="s">
        <v>92</v>
      </c>
      <c r="D134" s="58" t="s">
        <v>115</v>
      </c>
      <c r="E134" s="73">
        <v>42.2</v>
      </c>
      <c r="F134" s="62">
        <v>20</v>
      </c>
      <c r="G134" s="61">
        <v>22</v>
      </c>
      <c r="H134" s="61" t="s">
        <v>144</v>
      </c>
      <c r="I134" s="88">
        <f t="shared" si="16"/>
        <v>22</v>
      </c>
      <c r="J134" s="23">
        <v>25</v>
      </c>
      <c r="K134" s="20">
        <v>27</v>
      </c>
      <c r="L134" s="20">
        <v>30</v>
      </c>
      <c r="M134" s="89">
        <f t="shared" si="17"/>
        <v>30</v>
      </c>
      <c r="N134" s="90">
        <f t="shared" si="18"/>
        <v>52</v>
      </c>
      <c r="O134" s="79">
        <v>13</v>
      </c>
      <c r="P134" s="162">
        <f t="shared" si="19"/>
        <v>100.94966753793344</v>
      </c>
      <c r="Q134" s="158" t="s">
        <v>112</v>
      </c>
    </row>
    <row r="135" spans="1:19" ht="15" customHeight="1">
      <c r="A135" s="87">
        <v>15</v>
      </c>
      <c r="B135" s="32" t="s">
        <v>190</v>
      </c>
      <c r="C135" s="36" t="s">
        <v>89</v>
      </c>
      <c r="D135" s="48" t="s">
        <v>115</v>
      </c>
      <c r="E135" s="73">
        <v>29.5</v>
      </c>
      <c r="F135" s="54">
        <v>15</v>
      </c>
      <c r="G135" s="20">
        <v>17</v>
      </c>
      <c r="H135" s="20" t="s">
        <v>140</v>
      </c>
      <c r="I135" s="88">
        <f t="shared" si="16"/>
        <v>17</v>
      </c>
      <c r="J135" s="23">
        <v>20</v>
      </c>
      <c r="K135" s="20">
        <v>22</v>
      </c>
      <c r="L135" s="20">
        <v>23</v>
      </c>
      <c r="M135" s="89">
        <f t="shared" si="17"/>
        <v>23</v>
      </c>
      <c r="N135" s="90">
        <f t="shared" si="18"/>
        <v>40</v>
      </c>
      <c r="O135" s="79">
        <v>11</v>
      </c>
      <c r="P135" s="38">
        <f t="shared" si="19"/>
        <v>113.00175071202821</v>
      </c>
      <c r="Q135" s="27" t="s">
        <v>112</v>
      </c>
      <c r="R135" s="260">
        <f>SUM(O124:O135)</f>
        <v>220</v>
      </c>
      <c r="S135" s="48" t="s">
        <v>115</v>
      </c>
    </row>
    <row r="136" spans="1:17" ht="15" customHeight="1">
      <c r="A136" s="87">
        <v>15</v>
      </c>
      <c r="B136" s="32" t="s">
        <v>227</v>
      </c>
      <c r="C136" s="26" t="s">
        <v>111</v>
      </c>
      <c r="D136" s="48" t="s">
        <v>115</v>
      </c>
      <c r="E136" s="64">
        <v>85.1</v>
      </c>
      <c r="F136" s="22">
        <v>50</v>
      </c>
      <c r="G136" s="24" t="s">
        <v>166</v>
      </c>
      <c r="H136" s="24" t="s">
        <v>166</v>
      </c>
      <c r="I136" s="88">
        <f t="shared" si="16"/>
        <v>50</v>
      </c>
      <c r="J136" s="23">
        <v>65</v>
      </c>
      <c r="K136" s="20" t="s">
        <v>166</v>
      </c>
      <c r="L136" s="20" t="s">
        <v>166</v>
      </c>
      <c r="M136" s="89">
        <f t="shared" si="17"/>
        <v>65</v>
      </c>
      <c r="N136" s="90">
        <f t="shared" si="18"/>
        <v>115</v>
      </c>
      <c r="O136" s="79">
        <v>10</v>
      </c>
      <c r="P136" s="38">
        <f t="shared" si="19"/>
        <v>136.46151482085233</v>
      </c>
      <c r="Q136" s="159" t="s">
        <v>114</v>
      </c>
    </row>
    <row r="137" spans="1:17" ht="15" customHeight="1">
      <c r="A137" s="56">
        <v>1</v>
      </c>
      <c r="B137" s="25" t="s">
        <v>270</v>
      </c>
      <c r="C137" s="165" t="s">
        <v>271</v>
      </c>
      <c r="D137" s="58" t="s">
        <v>249</v>
      </c>
      <c r="E137" s="166">
        <v>38</v>
      </c>
      <c r="F137" s="62">
        <v>22</v>
      </c>
      <c r="G137" s="61">
        <v>25</v>
      </c>
      <c r="H137" s="61">
        <v>28</v>
      </c>
      <c r="I137" s="88">
        <f t="shared" si="16"/>
        <v>28</v>
      </c>
      <c r="J137" s="23">
        <v>30</v>
      </c>
      <c r="K137" s="20">
        <v>33</v>
      </c>
      <c r="L137" s="20">
        <v>37</v>
      </c>
      <c r="M137" s="89">
        <f t="shared" si="17"/>
        <v>37</v>
      </c>
      <c r="N137" s="90">
        <f t="shared" si="18"/>
        <v>65</v>
      </c>
      <c r="O137" s="79">
        <v>28</v>
      </c>
      <c r="P137" s="162">
        <f t="shared" si="19"/>
        <v>139.62259452436007</v>
      </c>
      <c r="Q137" s="59" t="s">
        <v>254</v>
      </c>
    </row>
    <row r="138" spans="1:17" ht="15" customHeight="1">
      <c r="A138" s="56">
        <v>1</v>
      </c>
      <c r="B138" s="52" t="s">
        <v>522</v>
      </c>
      <c r="C138" s="219" t="s">
        <v>274</v>
      </c>
      <c r="D138" s="65" t="s">
        <v>249</v>
      </c>
      <c r="E138" s="72">
        <v>41.7</v>
      </c>
      <c r="F138" s="62">
        <v>39</v>
      </c>
      <c r="G138" s="61">
        <v>41</v>
      </c>
      <c r="H138" s="61">
        <v>43</v>
      </c>
      <c r="I138" s="88">
        <f t="shared" si="16"/>
        <v>43</v>
      </c>
      <c r="J138" s="23">
        <v>48</v>
      </c>
      <c r="K138" s="20">
        <v>51</v>
      </c>
      <c r="L138" s="20">
        <v>53</v>
      </c>
      <c r="M138" s="89">
        <f t="shared" si="17"/>
        <v>53</v>
      </c>
      <c r="N138" s="90">
        <f t="shared" si="18"/>
        <v>96</v>
      </c>
      <c r="O138" s="79">
        <v>28</v>
      </c>
      <c r="P138" s="162">
        <f t="shared" si="19"/>
        <v>188.4566895844321</v>
      </c>
      <c r="Q138" s="59" t="s">
        <v>279</v>
      </c>
    </row>
    <row r="139" spans="1:17" ht="15" customHeight="1">
      <c r="A139" s="56">
        <v>2</v>
      </c>
      <c r="B139" s="52" t="s">
        <v>247</v>
      </c>
      <c r="C139" s="55" t="s">
        <v>248</v>
      </c>
      <c r="D139" s="65" t="s">
        <v>249</v>
      </c>
      <c r="E139" s="72">
        <v>33.35</v>
      </c>
      <c r="F139" s="62">
        <v>26</v>
      </c>
      <c r="G139" s="61">
        <v>30</v>
      </c>
      <c r="H139" s="61" t="s">
        <v>315</v>
      </c>
      <c r="I139" s="88">
        <f t="shared" si="16"/>
        <v>30</v>
      </c>
      <c r="J139" s="23">
        <v>36</v>
      </c>
      <c r="K139" s="20" t="s">
        <v>154</v>
      </c>
      <c r="L139" s="20" t="s">
        <v>154</v>
      </c>
      <c r="M139" s="89">
        <f t="shared" si="17"/>
        <v>36</v>
      </c>
      <c r="N139" s="90">
        <f t="shared" si="18"/>
        <v>66</v>
      </c>
      <c r="O139" s="79">
        <v>25</v>
      </c>
      <c r="P139" s="162">
        <f t="shared" si="19"/>
        <v>162.42536567885818</v>
      </c>
      <c r="Q139" s="63" t="s">
        <v>254</v>
      </c>
    </row>
    <row r="140" spans="1:17" ht="15" customHeight="1">
      <c r="A140" s="56">
        <v>2</v>
      </c>
      <c r="B140" s="25" t="s">
        <v>300</v>
      </c>
      <c r="C140" s="26" t="s">
        <v>301</v>
      </c>
      <c r="D140" s="58" t="s">
        <v>249</v>
      </c>
      <c r="E140" s="164">
        <v>50.3</v>
      </c>
      <c r="F140" s="81">
        <v>45</v>
      </c>
      <c r="G140" s="61">
        <v>48</v>
      </c>
      <c r="H140" s="61">
        <v>49</v>
      </c>
      <c r="I140" s="88">
        <f t="shared" si="16"/>
        <v>49</v>
      </c>
      <c r="J140" s="23">
        <v>55</v>
      </c>
      <c r="K140" s="20">
        <v>59</v>
      </c>
      <c r="L140" s="20" t="s">
        <v>529</v>
      </c>
      <c r="M140" s="89">
        <f t="shared" si="17"/>
        <v>59</v>
      </c>
      <c r="N140" s="90">
        <f t="shared" si="18"/>
        <v>108</v>
      </c>
      <c r="O140" s="79">
        <v>25</v>
      </c>
      <c r="P140" s="162">
        <f t="shared" si="19"/>
        <v>179.8509323640571</v>
      </c>
      <c r="Q140" s="59" t="s">
        <v>279</v>
      </c>
    </row>
    <row r="141" spans="1:17" ht="15" customHeight="1">
      <c r="A141" s="56">
        <v>3</v>
      </c>
      <c r="B141" s="27" t="s">
        <v>275</v>
      </c>
      <c r="C141" s="26" t="s">
        <v>521</v>
      </c>
      <c r="D141" s="58" t="s">
        <v>249</v>
      </c>
      <c r="E141" s="70">
        <v>39.45</v>
      </c>
      <c r="F141" s="229">
        <v>27</v>
      </c>
      <c r="G141" s="39">
        <v>29</v>
      </c>
      <c r="H141" s="39" t="s">
        <v>282</v>
      </c>
      <c r="I141" s="88">
        <f t="shared" si="16"/>
        <v>29</v>
      </c>
      <c r="J141" s="23">
        <v>37</v>
      </c>
      <c r="K141" s="20" t="s">
        <v>511</v>
      </c>
      <c r="L141" s="20" t="s">
        <v>511</v>
      </c>
      <c r="M141" s="89">
        <f t="shared" si="17"/>
        <v>37</v>
      </c>
      <c r="N141" s="90">
        <f t="shared" si="18"/>
        <v>66</v>
      </c>
      <c r="O141" s="79">
        <v>23</v>
      </c>
      <c r="P141" s="162">
        <f t="shared" si="19"/>
        <v>136.62565297193697</v>
      </c>
      <c r="Q141" s="59" t="s">
        <v>279</v>
      </c>
    </row>
    <row r="142" spans="1:17" ht="15" customHeight="1">
      <c r="A142" s="71">
        <v>3</v>
      </c>
      <c r="B142" s="27" t="s">
        <v>304</v>
      </c>
      <c r="C142" s="26" t="s">
        <v>305</v>
      </c>
      <c r="D142" s="58" t="s">
        <v>249</v>
      </c>
      <c r="E142" s="70">
        <v>52.95</v>
      </c>
      <c r="F142" s="218">
        <v>45</v>
      </c>
      <c r="G142" s="41">
        <v>46</v>
      </c>
      <c r="H142" s="41" t="s">
        <v>523</v>
      </c>
      <c r="I142" s="88">
        <f t="shared" si="16"/>
        <v>46</v>
      </c>
      <c r="J142" s="23">
        <v>55</v>
      </c>
      <c r="K142" s="20">
        <v>58</v>
      </c>
      <c r="L142" s="20" t="s">
        <v>529</v>
      </c>
      <c r="M142" s="89">
        <f t="shared" si="17"/>
        <v>58</v>
      </c>
      <c r="N142" s="90">
        <f t="shared" si="18"/>
        <v>104</v>
      </c>
      <c r="O142" s="79">
        <v>23</v>
      </c>
      <c r="P142" s="162">
        <f t="shared" si="19"/>
        <v>166.22503382442932</v>
      </c>
      <c r="Q142" s="59" t="s">
        <v>279</v>
      </c>
    </row>
    <row r="143" spans="1:17" ht="15" customHeight="1">
      <c r="A143" s="71">
        <v>3</v>
      </c>
      <c r="B143" s="25" t="s">
        <v>320</v>
      </c>
      <c r="C143" s="250" t="s">
        <v>539</v>
      </c>
      <c r="D143" s="58" t="s">
        <v>249</v>
      </c>
      <c r="E143" s="164">
        <v>61.5</v>
      </c>
      <c r="F143" s="23">
        <v>54</v>
      </c>
      <c r="G143" s="20">
        <v>57</v>
      </c>
      <c r="H143" s="20">
        <v>59</v>
      </c>
      <c r="I143" s="88">
        <f t="shared" si="16"/>
        <v>59</v>
      </c>
      <c r="J143" s="23">
        <v>65</v>
      </c>
      <c r="K143" s="20">
        <v>70</v>
      </c>
      <c r="L143" s="20">
        <v>73</v>
      </c>
      <c r="M143" s="89">
        <f t="shared" si="17"/>
        <v>73</v>
      </c>
      <c r="N143" s="90">
        <f t="shared" si="18"/>
        <v>132</v>
      </c>
      <c r="O143" s="79">
        <v>23</v>
      </c>
      <c r="P143" s="162">
        <f t="shared" si="19"/>
        <v>189.03146968616772</v>
      </c>
      <c r="Q143" s="59" t="s">
        <v>254</v>
      </c>
    </row>
    <row r="144" spans="1:17" ht="15" customHeight="1">
      <c r="A144" s="71">
        <v>3</v>
      </c>
      <c r="B144" s="25" t="s">
        <v>324</v>
      </c>
      <c r="C144" s="21" t="s">
        <v>325</v>
      </c>
      <c r="D144" s="163" t="s">
        <v>249</v>
      </c>
      <c r="E144" s="70">
        <v>64.4</v>
      </c>
      <c r="F144" s="84">
        <v>50</v>
      </c>
      <c r="G144" s="20">
        <v>55</v>
      </c>
      <c r="H144" s="20" t="s">
        <v>166</v>
      </c>
      <c r="I144" s="88">
        <f t="shared" si="16"/>
        <v>55</v>
      </c>
      <c r="J144" s="23">
        <v>60</v>
      </c>
      <c r="K144" s="20">
        <v>64</v>
      </c>
      <c r="L144" s="20" t="s">
        <v>485</v>
      </c>
      <c r="M144" s="89">
        <f t="shared" si="17"/>
        <v>64</v>
      </c>
      <c r="N144" s="90">
        <f t="shared" si="18"/>
        <v>119</v>
      </c>
      <c r="O144" s="79">
        <v>23</v>
      </c>
      <c r="P144" s="162">
        <f t="shared" si="19"/>
        <v>165.235284432194</v>
      </c>
      <c r="Q144" s="59" t="s">
        <v>254</v>
      </c>
    </row>
    <row r="145" spans="1:17" ht="15" customHeight="1">
      <c r="A145" s="71">
        <v>3</v>
      </c>
      <c r="B145" s="25" t="s">
        <v>329</v>
      </c>
      <c r="C145" s="165" t="s">
        <v>330</v>
      </c>
      <c r="D145" s="58" t="s">
        <v>249</v>
      </c>
      <c r="E145" s="166">
        <v>66.3</v>
      </c>
      <c r="F145" s="62">
        <v>58</v>
      </c>
      <c r="G145" s="61">
        <v>60</v>
      </c>
      <c r="H145" s="61">
        <v>62</v>
      </c>
      <c r="I145" s="88">
        <f t="shared" si="16"/>
        <v>62</v>
      </c>
      <c r="J145" s="23">
        <v>70</v>
      </c>
      <c r="K145" s="20">
        <v>73</v>
      </c>
      <c r="L145" s="20">
        <v>75</v>
      </c>
      <c r="M145" s="89">
        <f t="shared" si="17"/>
        <v>75</v>
      </c>
      <c r="N145" s="90">
        <f t="shared" si="18"/>
        <v>137</v>
      </c>
      <c r="O145" s="79">
        <v>23</v>
      </c>
      <c r="P145" s="162">
        <f t="shared" si="19"/>
        <v>186.69280397301168</v>
      </c>
      <c r="Q145" s="59" t="s">
        <v>279</v>
      </c>
    </row>
    <row r="146" spans="1:17" ht="15" customHeight="1">
      <c r="A146" s="71">
        <v>3</v>
      </c>
      <c r="B146" s="216" t="s">
        <v>336</v>
      </c>
      <c r="C146" s="26" t="s">
        <v>552</v>
      </c>
      <c r="D146" s="58" t="s">
        <v>249</v>
      </c>
      <c r="E146" s="98">
        <v>78.1</v>
      </c>
      <c r="F146" s="40">
        <v>63</v>
      </c>
      <c r="G146" s="41">
        <v>67</v>
      </c>
      <c r="H146" s="44">
        <v>69</v>
      </c>
      <c r="I146" s="88">
        <f t="shared" si="16"/>
        <v>69</v>
      </c>
      <c r="J146" s="23">
        <v>75</v>
      </c>
      <c r="K146" s="20">
        <v>81</v>
      </c>
      <c r="L146" s="20">
        <v>85</v>
      </c>
      <c r="M146" s="89">
        <f t="shared" si="17"/>
        <v>85</v>
      </c>
      <c r="N146" s="90">
        <f t="shared" si="18"/>
        <v>154</v>
      </c>
      <c r="O146" s="79">
        <v>23</v>
      </c>
      <c r="P146" s="162">
        <f t="shared" si="19"/>
        <v>190.7666062540834</v>
      </c>
      <c r="Q146" s="59" t="s">
        <v>254</v>
      </c>
    </row>
    <row r="147" spans="1:17" ht="15" customHeight="1">
      <c r="A147" s="56">
        <v>4</v>
      </c>
      <c r="B147" s="25" t="s">
        <v>276</v>
      </c>
      <c r="C147" s="26" t="s">
        <v>520</v>
      </c>
      <c r="D147" s="58" t="s">
        <v>249</v>
      </c>
      <c r="E147" s="166">
        <v>42</v>
      </c>
      <c r="F147" s="54">
        <v>25</v>
      </c>
      <c r="G147" s="20">
        <v>27</v>
      </c>
      <c r="H147" s="20">
        <v>28</v>
      </c>
      <c r="I147" s="88">
        <f t="shared" si="16"/>
        <v>28</v>
      </c>
      <c r="J147" s="23">
        <v>30</v>
      </c>
      <c r="K147" s="20">
        <v>33</v>
      </c>
      <c r="L147" s="20">
        <v>35</v>
      </c>
      <c r="M147" s="89">
        <f t="shared" si="17"/>
        <v>35</v>
      </c>
      <c r="N147" s="90">
        <f t="shared" si="18"/>
        <v>63</v>
      </c>
      <c r="O147" s="79">
        <v>22</v>
      </c>
      <c r="P147" s="162">
        <f t="shared" si="19"/>
        <v>122.84737019676854</v>
      </c>
      <c r="Q147" s="63" t="s">
        <v>279</v>
      </c>
    </row>
    <row r="148" spans="1:17" ht="15" customHeight="1">
      <c r="A148" s="56">
        <v>4</v>
      </c>
      <c r="B148" s="25" t="s">
        <v>306</v>
      </c>
      <c r="C148" s="26" t="s">
        <v>533</v>
      </c>
      <c r="D148" s="58" t="s">
        <v>249</v>
      </c>
      <c r="E148" s="166">
        <v>57.35</v>
      </c>
      <c r="F148" s="62">
        <v>40</v>
      </c>
      <c r="G148" s="61">
        <v>43</v>
      </c>
      <c r="H148" s="61" t="s">
        <v>150</v>
      </c>
      <c r="I148" s="88">
        <f t="shared" si="16"/>
        <v>43</v>
      </c>
      <c r="J148" s="23">
        <v>50</v>
      </c>
      <c r="K148" s="20" t="s">
        <v>156</v>
      </c>
      <c r="L148" s="20" t="s">
        <v>463</v>
      </c>
      <c r="M148" s="89">
        <f t="shared" si="17"/>
        <v>50</v>
      </c>
      <c r="N148" s="90">
        <f t="shared" si="18"/>
        <v>93</v>
      </c>
      <c r="O148" s="79">
        <v>22</v>
      </c>
      <c r="P148" s="162">
        <f t="shared" si="19"/>
        <v>139.93183833560258</v>
      </c>
      <c r="Q148" s="59" t="s">
        <v>254</v>
      </c>
    </row>
    <row r="149" spans="1:17" ht="15" customHeight="1">
      <c r="A149" s="56">
        <v>5</v>
      </c>
      <c r="B149" s="252" t="s">
        <v>296</v>
      </c>
      <c r="C149" s="55" t="s">
        <v>524</v>
      </c>
      <c r="D149" s="65" t="s">
        <v>249</v>
      </c>
      <c r="E149" s="74">
        <v>49.6</v>
      </c>
      <c r="F149" s="68" t="s">
        <v>154</v>
      </c>
      <c r="G149" s="39">
        <v>40</v>
      </c>
      <c r="H149" s="100" t="s">
        <v>163</v>
      </c>
      <c r="I149" s="88">
        <f t="shared" si="16"/>
        <v>40</v>
      </c>
      <c r="J149" s="23">
        <v>50</v>
      </c>
      <c r="K149" s="20">
        <v>52</v>
      </c>
      <c r="L149" s="20">
        <v>54</v>
      </c>
      <c r="M149" s="89">
        <f t="shared" si="17"/>
        <v>54</v>
      </c>
      <c r="N149" s="90">
        <f t="shared" si="18"/>
        <v>94</v>
      </c>
      <c r="O149" s="79">
        <v>21</v>
      </c>
      <c r="P149" s="162">
        <f t="shared" si="19"/>
        <v>158.34790411330815</v>
      </c>
      <c r="Q149" s="59" t="s">
        <v>279</v>
      </c>
    </row>
    <row r="150" spans="1:17" ht="15" customHeight="1">
      <c r="A150" s="56">
        <v>5</v>
      </c>
      <c r="B150" s="25" t="s">
        <v>326</v>
      </c>
      <c r="C150" s="165" t="s">
        <v>301</v>
      </c>
      <c r="D150" s="58" t="s">
        <v>249</v>
      </c>
      <c r="E150" s="164">
        <v>63.4</v>
      </c>
      <c r="F150" s="81">
        <v>40</v>
      </c>
      <c r="G150" s="61" t="s">
        <v>149</v>
      </c>
      <c r="H150" s="61" t="s">
        <v>166</v>
      </c>
      <c r="I150" s="88">
        <f t="shared" si="16"/>
        <v>40</v>
      </c>
      <c r="J150" s="23">
        <v>48</v>
      </c>
      <c r="K150" s="20">
        <v>51</v>
      </c>
      <c r="L150" s="20" t="s">
        <v>390</v>
      </c>
      <c r="M150" s="89">
        <f t="shared" si="17"/>
        <v>51</v>
      </c>
      <c r="N150" s="90">
        <f t="shared" si="18"/>
        <v>91</v>
      </c>
      <c r="O150" s="79">
        <v>21</v>
      </c>
      <c r="P150" s="162">
        <f t="shared" si="19"/>
        <v>127.66811578223673</v>
      </c>
      <c r="Q150" s="59" t="s">
        <v>272</v>
      </c>
    </row>
    <row r="151" spans="1:17" ht="15" customHeight="1">
      <c r="A151" s="201">
        <v>6</v>
      </c>
      <c r="B151" s="179" t="s">
        <v>287</v>
      </c>
      <c r="C151" s="168" t="s">
        <v>288</v>
      </c>
      <c r="D151" s="199" t="s">
        <v>249</v>
      </c>
      <c r="E151" s="180">
        <v>45.9</v>
      </c>
      <c r="F151" s="200">
        <v>30</v>
      </c>
      <c r="G151" s="198">
        <v>32</v>
      </c>
      <c r="H151" s="198">
        <v>33</v>
      </c>
      <c r="I151" s="173">
        <f t="shared" si="16"/>
        <v>33</v>
      </c>
      <c r="J151" s="171">
        <v>40</v>
      </c>
      <c r="K151" s="172">
        <v>42</v>
      </c>
      <c r="L151" s="172">
        <v>43</v>
      </c>
      <c r="M151" s="174">
        <f t="shared" si="17"/>
        <v>43</v>
      </c>
      <c r="N151" s="175">
        <f t="shared" si="18"/>
        <v>76</v>
      </c>
      <c r="O151" s="176">
        <v>20</v>
      </c>
      <c r="P151" s="177">
        <f t="shared" si="19"/>
        <v>136.75380772975956</v>
      </c>
      <c r="Q151" s="182" t="s">
        <v>279</v>
      </c>
    </row>
    <row r="152" spans="1:17" ht="15" customHeight="1">
      <c r="A152" s="71">
        <v>6</v>
      </c>
      <c r="B152" s="27" t="s">
        <v>318</v>
      </c>
      <c r="C152" s="26" t="s">
        <v>319</v>
      </c>
      <c r="D152" s="58" t="s">
        <v>249</v>
      </c>
      <c r="E152" s="70">
        <v>59.05</v>
      </c>
      <c r="F152" s="218">
        <v>40</v>
      </c>
      <c r="G152" s="41">
        <v>43</v>
      </c>
      <c r="H152" s="41" t="s">
        <v>150</v>
      </c>
      <c r="I152" s="88">
        <f t="shared" si="16"/>
        <v>43</v>
      </c>
      <c r="J152" s="23">
        <v>48</v>
      </c>
      <c r="K152" s="20" t="s">
        <v>541</v>
      </c>
      <c r="L152" s="20" t="s">
        <v>541</v>
      </c>
      <c r="M152" s="89">
        <f t="shared" si="17"/>
        <v>48</v>
      </c>
      <c r="N152" s="90">
        <f t="shared" si="18"/>
        <v>91</v>
      </c>
      <c r="O152" s="79">
        <v>20</v>
      </c>
      <c r="P152" s="162">
        <f t="shared" si="19"/>
        <v>134.06891368766105</v>
      </c>
      <c r="Q152" s="59" t="s">
        <v>254</v>
      </c>
    </row>
    <row r="153" spans="1:17" ht="15" customHeight="1">
      <c r="A153" s="56">
        <v>7</v>
      </c>
      <c r="B153" s="25" t="s">
        <v>259</v>
      </c>
      <c r="C153" s="26" t="s">
        <v>260</v>
      </c>
      <c r="D153" s="58" t="s">
        <v>249</v>
      </c>
      <c r="E153" s="164">
        <v>38</v>
      </c>
      <c r="F153" s="23">
        <v>21</v>
      </c>
      <c r="G153" s="20" t="s">
        <v>261</v>
      </c>
      <c r="H153" s="20">
        <v>24</v>
      </c>
      <c r="I153" s="88">
        <f t="shared" si="16"/>
        <v>24</v>
      </c>
      <c r="J153" s="23">
        <v>28</v>
      </c>
      <c r="K153" s="20">
        <v>30</v>
      </c>
      <c r="L153" s="20">
        <v>32</v>
      </c>
      <c r="M153" s="89">
        <f t="shared" si="17"/>
        <v>32</v>
      </c>
      <c r="N153" s="90">
        <f t="shared" si="18"/>
        <v>56</v>
      </c>
      <c r="O153" s="79">
        <v>19</v>
      </c>
      <c r="P153" s="162">
        <f t="shared" si="19"/>
        <v>120.29023528252559</v>
      </c>
      <c r="Q153" s="59" t="s">
        <v>272</v>
      </c>
    </row>
    <row r="154" spans="1:17" ht="15" customHeight="1">
      <c r="A154" s="86">
        <v>7</v>
      </c>
      <c r="B154" s="32" t="s">
        <v>292</v>
      </c>
      <c r="C154" s="47" t="s">
        <v>293</v>
      </c>
      <c r="D154" s="96" t="s">
        <v>249</v>
      </c>
      <c r="E154" s="69">
        <v>47</v>
      </c>
      <c r="F154" s="84">
        <v>36</v>
      </c>
      <c r="G154" s="20" t="s">
        <v>152</v>
      </c>
      <c r="H154" s="20">
        <v>39</v>
      </c>
      <c r="I154" s="88">
        <f t="shared" si="16"/>
        <v>39</v>
      </c>
      <c r="J154" s="23">
        <v>42</v>
      </c>
      <c r="K154" s="20">
        <v>46</v>
      </c>
      <c r="L154" s="20">
        <v>49</v>
      </c>
      <c r="M154" s="89">
        <f t="shared" si="17"/>
        <v>49</v>
      </c>
      <c r="N154" s="90">
        <f t="shared" si="18"/>
        <v>88</v>
      </c>
      <c r="O154" s="79">
        <v>19</v>
      </c>
      <c r="P154" s="38">
        <f t="shared" si="19"/>
        <v>155.12375911632103</v>
      </c>
      <c r="Q154" s="159" t="s">
        <v>279</v>
      </c>
    </row>
    <row r="155" spans="1:17" ht="15" customHeight="1">
      <c r="A155" s="86">
        <v>7</v>
      </c>
      <c r="B155" s="32" t="s">
        <v>302</v>
      </c>
      <c r="C155" s="47" t="s">
        <v>303</v>
      </c>
      <c r="D155" s="48" t="s">
        <v>249</v>
      </c>
      <c r="E155" s="64">
        <v>52.1</v>
      </c>
      <c r="F155" s="62">
        <v>32</v>
      </c>
      <c r="G155" s="61">
        <v>35</v>
      </c>
      <c r="H155" s="61">
        <v>37</v>
      </c>
      <c r="I155" s="88">
        <f t="shared" si="16"/>
        <v>37</v>
      </c>
      <c r="J155" s="23">
        <v>40</v>
      </c>
      <c r="K155" s="20">
        <v>43</v>
      </c>
      <c r="L155" s="20">
        <v>46</v>
      </c>
      <c r="M155" s="89">
        <f t="shared" si="17"/>
        <v>46</v>
      </c>
      <c r="N155" s="90">
        <f t="shared" si="18"/>
        <v>83</v>
      </c>
      <c r="O155" s="79">
        <v>19</v>
      </c>
      <c r="P155" s="38">
        <f t="shared" si="19"/>
        <v>134.3628249951366</v>
      </c>
      <c r="Q155" s="159" t="s">
        <v>279</v>
      </c>
    </row>
    <row r="156" spans="1:17" ht="15" customHeight="1">
      <c r="A156" s="56">
        <v>7</v>
      </c>
      <c r="B156" s="25" t="s">
        <v>280</v>
      </c>
      <c r="C156" s="165" t="s">
        <v>281</v>
      </c>
      <c r="D156" s="58" t="s">
        <v>249</v>
      </c>
      <c r="E156" s="166">
        <v>45.5</v>
      </c>
      <c r="F156" s="54">
        <v>27</v>
      </c>
      <c r="G156" s="20">
        <v>29</v>
      </c>
      <c r="H156" s="20" t="s">
        <v>282</v>
      </c>
      <c r="I156" s="88">
        <f t="shared" si="16"/>
        <v>29</v>
      </c>
      <c r="J156" s="23">
        <v>40</v>
      </c>
      <c r="K156" s="20">
        <v>42</v>
      </c>
      <c r="L156" s="20" t="s">
        <v>163</v>
      </c>
      <c r="M156" s="89">
        <f t="shared" si="17"/>
        <v>42</v>
      </c>
      <c r="N156" s="90">
        <f t="shared" si="18"/>
        <v>71</v>
      </c>
      <c r="O156" s="79">
        <v>18</v>
      </c>
      <c r="P156" s="162">
        <f t="shared" si="19"/>
        <v>128.74339250832878</v>
      </c>
      <c r="Q156" s="59" t="s">
        <v>279</v>
      </c>
    </row>
    <row r="157" spans="1:17" ht="15" customHeight="1">
      <c r="A157" s="86">
        <v>8</v>
      </c>
      <c r="B157" s="27" t="s">
        <v>289</v>
      </c>
      <c r="C157" s="37" t="s">
        <v>274</v>
      </c>
      <c r="D157" s="48" t="s">
        <v>249</v>
      </c>
      <c r="E157" s="73">
        <v>49.6</v>
      </c>
      <c r="F157" s="40">
        <v>32</v>
      </c>
      <c r="G157" s="41">
        <v>35</v>
      </c>
      <c r="H157" s="41">
        <v>38</v>
      </c>
      <c r="I157" s="88">
        <f t="shared" si="16"/>
        <v>38</v>
      </c>
      <c r="J157" s="23">
        <v>40</v>
      </c>
      <c r="K157" s="20" t="s">
        <v>298</v>
      </c>
      <c r="L157" s="20">
        <v>47</v>
      </c>
      <c r="M157" s="89">
        <f t="shared" si="17"/>
        <v>47</v>
      </c>
      <c r="N157" s="90">
        <f t="shared" si="18"/>
        <v>85</v>
      </c>
      <c r="O157" s="79">
        <v>18</v>
      </c>
      <c r="P157" s="38">
        <f t="shared" si="19"/>
        <v>143.1869345705446</v>
      </c>
      <c r="Q157" s="59" t="s">
        <v>254</v>
      </c>
    </row>
    <row r="158" spans="1:17" ht="15" customHeight="1">
      <c r="A158" s="86">
        <v>8</v>
      </c>
      <c r="B158" s="27" t="s">
        <v>331</v>
      </c>
      <c r="C158" s="37" t="s">
        <v>332</v>
      </c>
      <c r="D158" s="48" t="s">
        <v>249</v>
      </c>
      <c r="E158" s="73">
        <v>66.9</v>
      </c>
      <c r="F158" s="68">
        <v>28</v>
      </c>
      <c r="G158" s="39" t="s">
        <v>282</v>
      </c>
      <c r="H158" s="39">
        <v>33</v>
      </c>
      <c r="I158" s="88">
        <f t="shared" si="16"/>
        <v>33</v>
      </c>
      <c r="J158" s="23" t="s">
        <v>152</v>
      </c>
      <c r="K158" s="20">
        <v>38</v>
      </c>
      <c r="L158" s="20">
        <v>42</v>
      </c>
      <c r="M158" s="89">
        <f t="shared" si="17"/>
        <v>42</v>
      </c>
      <c r="N158" s="90">
        <f t="shared" si="18"/>
        <v>75</v>
      </c>
      <c r="O158" s="79">
        <v>18</v>
      </c>
      <c r="P158" s="38">
        <f t="shared" si="19"/>
        <v>101.62301701723408</v>
      </c>
      <c r="Q158" s="59" t="s">
        <v>279</v>
      </c>
    </row>
    <row r="159" spans="1:17" ht="15" customHeight="1">
      <c r="A159" s="86">
        <v>10</v>
      </c>
      <c r="B159" s="29" t="s">
        <v>321</v>
      </c>
      <c r="C159" s="95" t="s">
        <v>322</v>
      </c>
      <c r="D159" s="31" t="s">
        <v>249</v>
      </c>
      <c r="E159" s="66">
        <v>61.3</v>
      </c>
      <c r="F159" s="62">
        <v>30</v>
      </c>
      <c r="G159" s="61" t="s">
        <v>315</v>
      </c>
      <c r="H159" s="61">
        <v>32</v>
      </c>
      <c r="I159" s="88">
        <f t="shared" si="16"/>
        <v>32</v>
      </c>
      <c r="J159" s="23">
        <v>40</v>
      </c>
      <c r="K159" s="20" t="s">
        <v>323</v>
      </c>
      <c r="L159" s="20">
        <v>44</v>
      </c>
      <c r="M159" s="89">
        <f t="shared" si="17"/>
        <v>44</v>
      </c>
      <c r="N159" s="90">
        <f t="shared" si="18"/>
        <v>76</v>
      </c>
      <c r="O159" s="79">
        <v>16</v>
      </c>
      <c r="P159" s="38">
        <f t="shared" si="19"/>
        <v>109.07975923867427</v>
      </c>
      <c r="Q159" s="159" t="s">
        <v>279</v>
      </c>
    </row>
    <row r="160" spans="1:17" ht="15" customHeight="1">
      <c r="A160" s="86">
        <v>10</v>
      </c>
      <c r="B160" s="29" t="s">
        <v>328</v>
      </c>
      <c r="C160" s="55">
        <v>38680</v>
      </c>
      <c r="D160" s="31" t="s">
        <v>249</v>
      </c>
      <c r="E160" s="66">
        <v>65.5</v>
      </c>
      <c r="F160" s="43">
        <v>30</v>
      </c>
      <c r="G160" s="42" t="s">
        <v>148</v>
      </c>
      <c r="H160" s="42">
        <v>35</v>
      </c>
      <c r="I160" s="88">
        <f t="shared" si="16"/>
        <v>35</v>
      </c>
      <c r="J160" s="23">
        <v>40</v>
      </c>
      <c r="K160" s="20">
        <v>45</v>
      </c>
      <c r="L160" s="20">
        <v>50</v>
      </c>
      <c r="M160" s="89">
        <f t="shared" si="17"/>
        <v>50</v>
      </c>
      <c r="N160" s="90">
        <f t="shared" si="18"/>
        <v>85</v>
      </c>
      <c r="O160" s="79">
        <v>16</v>
      </c>
      <c r="P160" s="38">
        <f t="shared" si="19"/>
        <v>116.73444565709197</v>
      </c>
      <c r="Q160" s="159" t="s">
        <v>254</v>
      </c>
    </row>
    <row r="161" spans="1:17" ht="15" customHeight="1">
      <c r="A161" s="86">
        <v>11</v>
      </c>
      <c r="B161" s="32" t="s">
        <v>316</v>
      </c>
      <c r="C161" s="47" t="s">
        <v>317</v>
      </c>
      <c r="D161" s="48" t="s">
        <v>249</v>
      </c>
      <c r="E161" s="66">
        <v>61.4</v>
      </c>
      <c r="F161" s="62">
        <v>20</v>
      </c>
      <c r="G161" s="61">
        <v>23</v>
      </c>
      <c r="H161" s="61">
        <v>26</v>
      </c>
      <c r="I161" s="88">
        <f aca="true" t="shared" si="20" ref="I161:I171">MAX(F161:H161)</f>
        <v>26</v>
      </c>
      <c r="J161" s="23">
        <v>25</v>
      </c>
      <c r="K161" s="20">
        <v>30</v>
      </c>
      <c r="L161" s="20">
        <v>35</v>
      </c>
      <c r="M161" s="89">
        <f aca="true" t="shared" si="21" ref="M161:M171">MAX(J161:L161)</f>
        <v>35</v>
      </c>
      <c r="N161" s="90">
        <f aca="true" t="shared" si="22" ref="N161:N171">SUM(I161,M161)</f>
        <v>61</v>
      </c>
      <c r="O161" s="79">
        <v>15</v>
      </c>
      <c r="P161" s="38">
        <f aca="true" t="shared" si="23" ref="P161:P171">IF(ISERROR(N161*10^(0.75194503*(LOG10(E161/175.508))^2)),"",N161*10^(0.75194503*(LOG10(E161/175.508))^2))</f>
        <v>87.45294574889893</v>
      </c>
      <c r="Q161" s="59" t="s">
        <v>254</v>
      </c>
    </row>
    <row r="162" spans="1:17" ht="15" customHeight="1">
      <c r="A162" s="86">
        <v>11</v>
      </c>
      <c r="B162" s="27" t="s">
        <v>327</v>
      </c>
      <c r="C162" s="37">
        <v>38427</v>
      </c>
      <c r="D162" s="48" t="s">
        <v>249</v>
      </c>
      <c r="E162" s="67">
        <v>63.2</v>
      </c>
      <c r="F162" s="68">
        <v>25</v>
      </c>
      <c r="G162" s="39">
        <v>30</v>
      </c>
      <c r="H162" s="39" t="s">
        <v>148</v>
      </c>
      <c r="I162" s="88">
        <f t="shared" si="20"/>
        <v>30</v>
      </c>
      <c r="J162" s="23">
        <v>30</v>
      </c>
      <c r="K162" s="20">
        <v>35</v>
      </c>
      <c r="L162" s="20">
        <v>40</v>
      </c>
      <c r="M162" s="89">
        <f t="shared" si="21"/>
        <v>40</v>
      </c>
      <c r="N162" s="90">
        <f t="shared" si="22"/>
        <v>70</v>
      </c>
      <c r="O162" s="79">
        <v>15</v>
      </c>
      <c r="P162" s="38">
        <f t="shared" si="23"/>
        <v>98.41313240590908</v>
      </c>
      <c r="Q162" s="59" t="s">
        <v>254</v>
      </c>
    </row>
    <row r="163" spans="1:17" ht="15" customHeight="1">
      <c r="A163" s="86">
        <v>11</v>
      </c>
      <c r="B163" s="29" t="s">
        <v>337</v>
      </c>
      <c r="C163" s="55" t="s">
        <v>338</v>
      </c>
      <c r="D163" s="31" t="s">
        <v>249</v>
      </c>
      <c r="E163" s="66">
        <v>77.1</v>
      </c>
      <c r="F163" s="43">
        <v>50</v>
      </c>
      <c r="G163" s="42">
        <v>55</v>
      </c>
      <c r="H163" s="42" t="s">
        <v>169</v>
      </c>
      <c r="I163" s="88">
        <f t="shared" si="20"/>
        <v>55</v>
      </c>
      <c r="J163" s="23">
        <v>65</v>
      </c>
      <c r="K163" s="20">
        <v>70</v>
      </c>
      <c r="L163" s="20">
        <v>75</v>
      </c>
      <c r="M163" s="89">
        <f t="shared" si="21"/>
        <v>75</v>
      </c>
      <c r="N163" s="90">
        <f t="shared" si="22"/>
        <v>130</v>
      </c>
      <c r="O163" s="79">
        <v>15</v>
      </c>
      <c r="P163" s="38">
        <f t="shared" si="23"/>
        <v>162.14675259587642</v>
      </c>
      <c r="Q163" s="59" t="s">
        <v>254</v>
      </c>
    </row>
    <row r="164" spans="1:19" ht="15" customHeight="1">
      <c r="A164" s="87">
        <v>12</v>
      </c>
      <c r="B164" s="29" t="s">
        <v>297</v>
      </c>
      <c r="C164" s="55" t="s">
        <v>525</v>
      </c>
      <c r="D164" s="31" t="s">
        <v>249</v>
      </c>
      <c r="E164" s="66">
        <v>49</v>
      </c>
      <c r="F164" s="43">
        <v>26</v>
      </c>
      <c r="G164" s="42">
        <v>28</v>
      </c>
      <c r="H164" s="42">
        <v>30</v>
      </c>
      <c r="I164" s="88">
        <f t="shared" si="20"/>
        <v>30</v>
      </c>
      <c r="J164" s="23">
        <v>35</v>
      </c>
      <c r="K164" s="20">
        <v>37</v>
      </c>
      <c r="L164" s="20">
        <v>42</v>
      </c>
      <c r="M164" s="89">
        <f t="shared" si="21"/>
        <v>42</v>
      </c>
      <c r="N164" s="90">
        <f t="shared" si="22"/>
        <v>72</v>
      </c>
      <c r="O164" s="79">
        <v>14</v>
      </c>
      <c r="P164" s="38">
        <f t="shared" si="23"/>
        <v>122.51816340769068</v>
      </c>
      <c r="Q164" s="59" t="s">
        <v>279</v>
      </c>
      <c r="R164" s="260">
        <f>SUM(O137:O148)</f>
        <v>288</v>
      </c>
      <c r="S164" s="31" t="s">
        <v>249</v>
      </c>
    </row>
    <row r="165" spans="1:17" ht="15" customHeight="1">
      <c r="A165" s="56">
        <v>1</v>
      </c>
      <c r="B165" s="52" t="s">
        <v>479</v>
      </c>
      <c r="C165" s="55" t="s">
        <v>476</v>
      </c>
      <c r="D165" s="65" t="s">
        <v>420</v>
      </c>
      <c r="E165" s="72">
        <v>64.1</v>
      </c>
      <c r="F165" s="62">
        <v>63</v>
      </c>
      <c r="G165" s="61">
        <v>66</v>
      </c>
      <c r="H165" s="61">
        <v>69</v>
      </c>
      <c r="I165" s="88">
        <f t="shared" si="20"/>
        <v>69</v>
      </c>
      <c r="J165" s="23">
        <v>81</v>
      </c>
      <c r="K165" s="20">
        <v>86</v>
      </c>
      <c r="L165" s="20">
        <v>89</v>
      </c>
      <c r="M165" s="89">
        <f t="shared" si="21"/>
        <v>89</v>
      </c>
      <c r="N165" s="90">
        <f t="shared" si="22"/>
        <v>158</v>
      </c>
      <c r="O165" s="79">
        <v>28</v>
      </c>
      <c r="P165" s="162">
        <f t="shared" si="23"/>
        <v>220.06139375460694</v>
      </c>
      <c r="Q165" s="59" t="s">
        <v>436</v>
      </c>
    </row>
    <row r="166" spans="1:17" ht="15" customHeight="1">
      <c r="A166" s="56">
        <v>2</v>
      </c>
      <c r="B166" s="52" t="s">
        <v>466</v>
      </c>
      <c r="C166" s="219" t="s">
        <v>464</v>
      </c>
      <c r="D166" s="65" t="s">
        <v>420</v>
      </c>
      <c r="E166" s="72">
        <v>57.9</v>
      </c>
      <c r="F166" s="54">
        <v>53</v>
      </c>
      <c r="G166" s="20">
        <v>56</v>
      </c>
      <c r="H166" s="20" t="s">
        <v>536</v>
      </c>
      <c r="I166" s="88">
        <f t="shared" si="20"/>
        <v>56</v>
      </c>
      <c r="J166" s="23">
        <v>65</v>
      </c>
      <c r="K166" s="20">
        <v>68</v>
      </c>
      <c r="L166" s="20" t="s">
        <v>537</v>
      </c>
      <c r="M166" s="89">
        <f t="shared" si="21"/>
        <v>68</v>
      </c>
      <c r="N166" s="90">
        <f t="shared" si="22"/>
        <v>124</v>
      </c>
      <c r="O166" s="79">
        <v>25</v>
      </c>
      <c r="P166" s="162">
        <f t="shared" si="23"/>
        <v>185.28489931536492</v>
      </c>
      <c r="Q166" s="59" t="s">
        <v>436</v>
      </c>
    </row>
    <row r="167" spans="1:17" ht="15" customHeight="1">
      <c r="A167" s="56">
        <v>9</v>
      </c>
      <c r="B167" s="34" t="s">
        <v>448</v>
      </c>
      <c r="C167" s="37" t="s">
        <v>444</v>
      </c>
      <c r="D167" s="48" t="s">
        <v>420</v>
      </c>
      <c r="E167" s="85">
        <v>38.8</v>
      </c>
      <c r="F167" s="40">
        <v>15</v>
      </c>
      <c r="G167" s="41">
        <v>20</v>
      </c>
      <c r="H167" s="44" t="s">
        <v>143</v>
      </c>
      <c r="I167" s="88">
        <f t="shared" si="20"/>
        <v>20</v>
      </c>
      <c r="J167" s="23">
        <v>25</v>
      </c>
      <c r="K167" s="20">
        <v>27</v>
      </c>
      <c r="L167" s="20" t="s">
        <v>146</v>
      </c>
      <c r="M167" s="89">
        <f t="shared" si="21"/>
        <v>27</v>
      </c>
      <c r="N167" s="90">
        <f t="shared" si="22"/>
        <v>47</v>
      </c>
      <c r="O167" s="79">
        <v>17</v>
      </c>
      <c r="P167" s="38">
        <f t="shared" si="23"/>
        <v>98.89161587507967</v>
      </c>
      <c r="Q167" s="49" t="s">
        <v>436</v>
      </c>
    </row>
    <row r="168" spans="1:17" ht="15" customHeight="1">
      <c r="A168" s="86">
        <v>10</v>
      </c>
      <c r="B168" s="32" t="s">
        <v>454</v>
      </c>
      <c r="C168" s="47" t="s">
        <v>508</v>
      </c>
      <c r="D168" s="48" t="s">
        <v>420</v>
      </c>
      <c r="E168" s="66">
        <v>49.8</v>
      </c>
      <c r="F168" s="54">
        <v>30</v>
      </c>
      <c r="G168" s="20">
        <v>33</v>
      </c>
      <c r="H168" s="20">
        <v>35</v>
      </c>
      <c r="I168" s="88">
        <f t="shared" si="20"/>
        <v>35</v>
      </c>
      <c r="J168" s="23" t="s">
        <v>161</v>
      </c>
      <c r="K168" s="20">
        <v>37</v>
      </c>
      <c r="L168" s="20" t="s">
        <v>154</v>
      </c>
      <c r="M168" s="89">
        <f t="shared" si="21"/>
        <v>37</v>
      </c>
      <c r="N168" s="90">
        <f t="shared" si="22"/>
        <v>72</v>
      </c>
      <c r="O168" s="79">
        <v>16</v>
      </c>
      <c r="P168" s="38">
        <f t="shared" si="23"/>
        <v>120.88622311654285</v>
      </c>
      <c r="Q168" s="59" t="s">
        <v>436</v>
      </c>
    </row>
    <row r="169" spans="1:17" ht="15" customHeight="1">
      <c r="A169" s="87">
        <v>12</v>
      </c>
      <c r="B169" s="32" t="s">
        <v>467</v>
      </c>
      <c r="C169" s="26" t="s">
        <v>528</v>
      </c>
      <c r="D169" s="48" t="s">
        <v>420</v>
      </c>
      <c r="E169" s="66">
        <v>52</v>
      </c>
      <c r="F169" s="22">
        <v>17</v>
      </c>
      <c r="G169" s="24">
        <v>20</v>
      </c>
      <c r="H169" s="24">
        <v>23</v>
      </c>
      <c r="I169" s="88">
        <f t="shared" si="20"/>
        <v>23</v>
      </c>
      <c r="J169" s="23" t="s">
        <v>143</v>
      </c>
      <c r="K169" s="20">
        <v>22</v>
      </c>
      <c r="L169" s="20" t="s">
        <v>261</v>
      </c>
      <c r="M169" s="89">
        <f t="shared" si="21"/>
        <v>22</v>
      </c>
      <c r="N169" s="90">
        <f t="shared" si="22"/>
        <v>45</v>
      </c>
      <c r="O169" s="79">
        <v>14</v>
      </c>
      <c r="P169" s="38">
        <f t="shared" si="23"/>
        <v>72.95850649092817</v>
      </c>
      <c r="Q169" s="59" t="s">
        <v>436</v>
      </c>
    </row>
    <row r="170" spans="1:17" ht="15" customHeight="1">
      <c r="A170" s="86">
        <v>13</v>
      </c>
      <c r="B170" s="32" t="s">
        <v>481</v>
      </c>
      <c r="C170" s="47" t="s">
        <v>477</v>
      </c>
      <c r="D170" s="48" t="s">
        <v>420</v>
      </c>
      <c r="E170" s="66">
        <v>65</v>
      </c>
      <c r="F170" s="54">
        <v>20</v>
      </c>
      <c r="G170" s="20">
        <v>25</v>
      </c>
      <c r="H170" s="20" t="s">
        <v>147</v>
      </c>
      <c r="I170" s="88">
        <f t="shared" si="20"/>
        <v>25</v>
      </c>
      <c r="J170" s="23">
        <v>30</v>
      </c>
      <c r="K170" s="20">
        <v>35</v>
      </c>
      <c r="L170" s="20" t="s">
        <v>152</v>
      </c>
      <c r="M170" s="89">
        <f t="shared" si="21"/>
        <v>35</v>
      </c>
      <c r="N170" s="90">
        <f t="shared" si="22"/>
        <v>60</v>
      </c>
      <c r="O170" s="79">
        <v>13</v>
      </c>
      <c r="P170" s="38">
        <f t="shared" si="23"/>
        <v>82.80985739290796</v>
      </c>
      <c r="Q170" s="59" t="s">
        <v>436</v>
      </c>
    </row>
    <row r="171" spans="1:19" ht="15" customHeight="1">
      <c r="A171" s="86">
        <v>19</v>
      </c>
      <c r="B171" s="32" t="s">
        <v>429</v>
      </c>
      <c r="C171" s="47" t="s">
        <v>419</v>
      </c>
      <c r="D171" s="48" t="s">
        <v>420</v>
      </c>
      <c r="E171" s="66">
        <v>27.6</v>
      </c>
      <c r="F171" s="54">
        <v>14</v>
      </c>
      <c r="G171" s="20" t="s">
        <v>141</v>
      </c>
      <c r="H171" s="20" t="s">
        <v>141</v>
      </c>
      <c r="I171" s="88">
        <f t="shared" si="20"/>
        <v>14</v>
      </c>
      <c r="J171" s="23">
        <v>18</v>
      </c>
      <c r="K171" s="20" t="s">
        <v>159</v>
      </c>
      <c r="L171" s="20" t="s">
        <v>159</v>
      </c>
      <c r="M171" s="89">
        <f t="shared" si="21"/>
        <v>18</v>
      </c>
      <c r="N171" s="90">
        <f t="shared" si="22"/>
        <v>32</v>
      </c>
      <c r="O171" s="79">
        <v>7</v>
      </c>
      <c r="P171" s="38">
        <f t="shared" si="23"/>
        <v>97.83164886707877</v>
      </c>
      <c r="Q171" s="49" t="s">
        <v>436</v>
      </c>
      <c r="R171" s="260">
        <f>SUM(O165:O171)</f>
        <v>120</v>
      </c>
      <c r="S171" s="48" t="s">
        <v>420</v>
      </c>
    </row>
  </sheetData>
  <sheetProtection/>
  <conditionalFormatting sqref="F1:H8 J1:L8 F11:H22 J11:L22 F88:H102 J88:L102">
    <cfRule type="cellIs" priority="34" dxfId="0" operator="greaterThan" stopIfTrue="1">
      <formula>"n"</formula>
    </cfRule>
  </conditionalFormatting>
  <conditionalFormatting sqref="J33:L33 F33:H33">
    <cfRule type="cellIs" priority="17" dxfId="0" operator="greaterThan" stopIfTrue="1">
      <formula>"n"</formula>
    </cfRule>
  </conditionalFormatting>
  <conditionalFormatting sqref="F40:H40 J40:L40">
    <cfRule type="cellIs" priority="13" dxfId="0" operator="greaterThan" stopIfTrue="1">
      <formula>"n"</formula>
    </cfRule>
  </conditionalFormatting>
  <conditionalFormatting sqref="J34:L34 F34:H34">
    <cfRule type="cellIs" priority="16" dxfId="0" operator="greaterThan" stopIfTrue="1">
      <formula>"n"</formula>
    </cfRule>
  </conditionalFormatting>
  <conditionalFormatting sqref="F36:H39 J36:L39 J42:L43 F42:H45">
    <cfRule type="cellIs" priority="15" dxfId="0" operator="greaterThan" stopIfTrue="1">
      <formula>"n"</formula>
    </cfRule>
  </conditionalFormatting>
  <conditionalFormatting sqref="J44:L45">
    <cfRule type="cellIs" priority="14" dxfId="0" operator="greaterThan" stopIfTrue="1">
      <formula>"n"</formula>
    </cfRule>
  </conditionalFormatting>
  <conditionalFormatting sqref="F80:H80 J80:L80">
    <cfRule type="cellIs" priority="7" dxfId="0" operator="greaterThan" stopIfTrue="1">
      <formula>"n"</formula>
    </cfRule>
  </conditionalFormatting>
  <conditionalFormatting sqref="F103:H115 J103:L115">
    <cfRule type="cellIs" priority="5" dxfId="0" operator="greaterThan" stopIfTrue="1">
      <formula>"n"</formula>
    </cfRule>
  </conditionalFormatting>
  <conditionalFormatting sqref="F116:H128 J116:L128">
    <cfRule type="cellIs" priority="4" dxfId="0" operator="greaterThan" stopIfTrue="1">
      <formula>"n"</formula>
    </cfRule>
  </conditionalFormatting>
  <conditionalFormatting sqref="J9:L9">
    <cfRule type="cellIs" priority="23" dxfId="0" operator="greaterThan" stopIfTrue="1">
      <formula>"n"</formula>
    </cfRule>
  </conditionalFormatting>
  <conditionalFormatting sqref="F9:H9">
    <cfRule type="cellIs" priority="22" dxfId="0" operator="greaterThan" stopIfTrue="1">
      <formula>"n"</formula>
    </cfRule>
  </conditionalFormatting>
  <conditionalFormatting sqref="F10:H10 J10:L10">
    <cfRule type="cellIs" priority="21" dxfId="0" operator="greaterThan" stopIfTrue="1">
      <formula>"n"</formula>
    </cfRule>
  </conditionalFormatting>
  <conditionalFormatting sqref="F23:H29 J23:L29 J32:L32 F32:H32 F35:H35 J35:L35">
    <cfRule type="cellIs" priority="20" dxfId="0" operator="greaterThan" stopIfTrue="1">
      <formula>"n"</formula>
    </cfRule>
  </conditionalFormatting>
  <conditionalFormatting sqref="F30:H30 J30:L30">
    <cfRule type="cellIs" priority="19" dxfId="0" operator="greaterThan" stopIfTrue="1">
      <formula>"n"</formula>
    </cfRule>
  </conditionalFormatting>
  <conditionalFormatting sqref="F31:H31 J31:L31">
    <cfRule type="cellIs" priority="18" dxfId="0" operator="greaterThan" stopIfTrue="1">
      <formula>"n"</formula>
    </cfRule>
  </conditionalFormatting>
  <conditionalFormatting sqref="F41:H41 J41:L41">
    <cfRule type="cellIs" priority="12" dxfId="0" operator="greaterThan" stopIfTrue="1">
      <formula>"n"</formula>
    </cfRule>
  </conditionalFormatting>
  <conditionalFormatting sqref="F46:H59 J46:L59">
    <cfRule type="cellIs" priority="11" dxfId="0" operator="greaterThan" stopIfTrue="1">
      <formula>"n"</formula>
    </cfRule>
  </conditionalFormatting>
  <conditionalFormatting sqref="F60:H75 J60:L75">
    <cfRule type="cellIs" priority="10" dxfId="0" operator="greaterThan" stopIfTrue="1">
      <formula>"n"</formula>
    </cfRule>
  </conditionalFormatting>
  <conditionalFormatting sqref="F76:H78 J76:L78 J81:L87 F81:H87">
    <cfRule type="cellIs" priority="9" dxfId="0" operator="greaterThan" stopIfTrue="1">
      <formula>"n"</formula>
    </cfRule>
  </conditionalFormatting>
  <conditionalFormatting sqref="F79:H79 J79:L79">
    <cfRule type="cellIs" priority="8" dxfId="0" operator="greaterThan" stopIfTrue="1">
      <formula>"n"</formula>
    </cfRule>
  </conditionalFormatting>
  <conditionalFormatting sqref="F129:H139 J129:L139">
    <cfRule type="cellIs" priority="3" dxfId="0" operator="greaterThan" stopIfTrue="1">
      <formula>"n"</formula>
    </cfRule>
  </conditionalFormatting>
  <conditionalFormatting sqref="F140:H149 J140:L149">
    <cfRule type="cellIs" priority="2" dxfId="0" operator="greaterThan" stopIfTrue="1">
      <formula>"n"</formula>
    </cfRule>
  </conditionalFormatting>
  <conditionalFormatting sqref="F150:H171 J150:L171">
    <cfRule type="cellIs" priority="1" dxfId="0" operator="greaterThan" stopIfTrue="1">
      <formula>"n"</formula>
    </cfRule>
  </conditionalFormatting>
  <dataValidations count="1">
    <dataValidation type="whole" allowBlank="1" sqref="F3:H5 F17:H22 F9:H9 F25:H27 F38:H39 F41:H41 F48:H50 F62:H64 F78:H80 F90:H92 F105:H107 F118:H120 F131:H133 F142:H144 F152:H154 F166:H171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apas24">
    <tabColor rgb="FF00B0F0"/>
    <pageSetUpPr fitToPage="1"/>
  </sheetPr>
  <dimension ref="A1:R39"/>
  <sheetViews>
    <sheetView zoomScalePageLayoutView="0" workbookViewId="0" topLeftCell="A4">
      <selection activeCell="Q32" sqref="Q32:Q39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86" t="s">
        <v>20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/>
      <c r="B5" s="291"/>
      <c r="C5" s="291"/>
      <c r="D5" s="16"/>
      <c r="E5" s="76"/>
      <c r="F5" s="291"/>
      <c r="G5" s="291"/>
      <c r="H5" s="291"/>
      <c r="I5" s="10"/>
      <c r="J5" s="292"/>
      <c r="K5" s="293"/>
      <c r="L5" s="293"/>
      <c r="M5" s="10"/>
      <c r="N5" s="10"/>
      <c r="O5" s="10"/>
      <c r="P5" s="11"/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307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8"/>
    </row>
    <row r="9" spans="1:17" s="6" customFormat="1" ht="15" customHeight="1">
      <c r="A9" s="86"/>
      <c r="B9" s="150" t="s">
        <v>178</v>
      </c>
      <c r="C9" s="47"/>
      <c r="D9" s="48"/>
      <c r="E9" s="64"/>
      <c r="F9" s="54"/>
      <c r="G9" s="20"/>
      <c r="H9" s="20"/>
      <c r="I9" s="88"/>
      <c r="J9" s="23"/>
      <c r="K9" s="20"/>
      <c r="L9" s="20"/>
      <c r="M9" s="89"/>
      <c r="N9" s="90"/>
      <c r="O9" s="79"/>
      <c r="P9" s="38"/>
      <c r="Q9" s="49"/>
    </row>
    <row r="10" spans="1:17" s="6" customFormat="1" ht="15" customHeight="1">
      <c r="A10" s="87">
        <v>1</v>
      </c>
      <c r="B10" s="34" t="s">
        <v>108</v>
      </c>
      <c r="C10" s="37" t="s">
        <v>109</v>
      </c>
      <c r="D10" s="48" t="s">
        <v>115</v>
      </c>
      <c r="E10" s="85">
        <v>59.95</v>
      </c>
      <c r="F10" s="40">
        <v>40</v>
      </c>
      <c r="G10" s="41" t="s">
        <v>163</v>
      </c>
      <c r="H10" s="44">
        <v>43</v>
      </c>
      <c r="I10" s="88">
        <f>MAX(F10:H10)</f>
        <v>43</v>
      </c>
      <c r="J10" s="23">
        <v>42</v>
      </c>
      <c r="K10" s="20">
        <v>47</v>
      </c>
      <c r="L10" s="20">
        <v>52</v>
      </c>
      <c r="M10" s="89">
        <f>MAX(J10:L10)</f>
        <v>52</v>
      </c>
      <c r="N10" s="90">
        <f>SUM(I10,M10)</f>
        <v>95</v>
      </c>
      <c r="O10" s="79"/>
      <c r="P10" s="38">
        <f>IF(ISERROR(N10*10^(0.75194503*(LOG10(E10/175.508))^2)),"",N10*10^(0.75194503*(LOG10(E10/175.508))^2))</f>
        <v>138.47424234498678</v>
      </c>
      <c r="Q10" s="33" t="s">
        <v>114</v>
      </c>
    </row>
    <row r="11" spans="1:17" s="6" customFormat="1" ht="15" customHeight="1">
      <c r="A11" s="86">
        <v>2</v>
      </c>
      <c r="B11" s="27" t="s">
        <v>60</v>
      </c>
      <c r="C11" s="26" t="s">
        <v>118</v>
      </c>
      <c r="D11" s="48" t="s">
        <v>86</v>
      </c>
      <c r="E11" s="67">
        <v>60.4</v>
      </c>
      <c r="F11" s="40">
        <v>27</v>
      </c>
      <c r="G11" s="41">
        <v>30</v>
      </c>
      <c r="H11" s="41">
        <v>33</v>
      </c>
      <c r="I11" s="88">
        <f>MAX(F11:H11)</f>
        <v>33</v>
      </c>
      <c r="J11" s="23" t="s">
        <v>161</v>
      </c>
      <c r="K11" s="20">
        <v>40</v>
      </c>
      <c r="L11" s="20">
        <v>43</v>
      </c>
      <c r="M11" s="89">
        <f>MAX(J11:L11)</f>
        <v>43</v>
      </c>
      <c r="N11" s="90">
        <f>SUM(I11,M11)</f>
        <v>76</v>
      </c>
      <c r="O11" s="79"/>
      <c r="P11" s="38">
        <f>IF(ISERROR(N11*10^(0.75194503*(LOG10(E11/175.508))^2)),"",N11*10^(0.75194503*(LOG10(E11/175.508))^2))</f>
        <v>110.2017194214291</v>
      </c>
      <c r="Q11" s="59" t="s">
        <v>69</v>
      </c>
    </row>
    <row r="12" spans="1:17" s="6" customFormat="1" ht="15" customHeight="1">
      <c r="A12" s="86">
        <v>3</v>
      </c>
      <c r="B12" s="34" t="s">
        <v>126</v>
      </c>
      <c r="C12" s="37" t="s">
        <v>132</v>
      </c>
      <c r="D12" s="48" t="s">
        <v>86</v>
      </c>
      <c r="E12" s="108">
        <v>60.6</v>
      </c>
      <c r="F12" s="40">
        <v>60</v>
      </c>
      <c r="G12" s="41">
        <v>65</v>
      </c>
      <c r="H12" s="44">
        <v>67</v>
      </c>
      <c r="I12" s="88">
        <f>MAX(F12:H12)</f>
        <v>67</v>
      </c>
      <c r="J12" s="23">
        <v>70</v>
      </c>
      <c r="K12" s="20">
        <v>75</v>
      </c>
      <c r="L12" s="20">
        <v>80</v>
      </c>
      <c r="M12" s="89">
        <f>MAX(J12:L12)</f>
        <v>80</v>
      </c>
      <c r="N12" s="90">
        <f>SUM(I12,M12)</f>
        <v>147</v>
      </c>
      <c r="O12" s="79"/>
      <c r="P12" s="38">
        <f>IF(ISERROR(N12*10^(0.75194503*(LOG10(E12/175.508))^2)),"",N12*10^(0.75194503*(LOG10(E12/175.508))^2))</f>
        <v>212.66373263800475</v>
      </c>
      <c r="Q12" s="49" t="s">
        <v>134</v>
      </c>
    </row>
    <row r="13" spans="1:17" s="6" customFormat="1" ht="15" customHeight="1">
      <c r="A13" s="87">
        <v>4</v>
      </c>
      <c r="B13" s="35" t="s">
        <v>32</v>
      </c>
      <c r="C13" s="46" t="s">
        <v>33</v>
      </c>
      <c r="D13" s="80" t="s">
        <v>19</v>
      </c>
      <c r="E13" s="67">
        <v>61.9</v>
      </c>
      <c r="F13" s="54">
        <v>60</v>
      </c>
      <c r="G13" s="20" t="s">
        <v>160</v>
      </c>
      <c r="H13" s="20" t="s">
        <v>160</v>
      </c>
      <c r="I13" s="88">
        <f>MAX(F13:H13)</f>
        <v>60</v>
      </c>
      <c r="J13" s="23"/>
      <c r="K13" s="20"/>
      <c r="L13" s="20"/>
      <c r="M13" s="89">
        <f>MAX(J13:L13)</f>
        <v>0</v>
      </c>
      <c r="N13" s="90">
        <f>SUM(I13,M13)</f>
        <v>60</v>
      </c>
      <c r="O13" s="79"/>
      <c r="P13" s="38">
        <f>IF(ISERROR(N13*10^(0.75194503*(LOG10(E13/175.508))^2)),"",N13*10^(0.75194503*(LOG10(E13/175.508))^2))</f>
        <v>85.54389486189221</v>
      </c>
      <c r="Q13" s="59" t="s">
        <v>68</v>
      </c>
    </row>
    <row r="14" spans="1:17" s="6" customFormat="1" ht="15" customHeight="1">
      <c r="A14" s="87"/>
      <c r="B14" s="35"/>
      <c r="C14" s="46"/>
      <c r="D14" s="80"/>
      <c r="E14" s="67"/>
      <c r="F14" s="54"/>
      <c r="G14" s="20"/>
      <c r="H14" s="20"/>
      <c r="I14" s="88"/>
      <c r="J14" s="23"/>
      <c r="K14" s="20"/>
      <c r="L14" s="20"/>
      <c r="M14" s="89"/>
      <c r="N14" s="90"/>
      <c r="O14" s="79"/>
      <c r="P14" s="38"/>
      <c r="Q14" s="59"/>
    </row>
    <row r="15" spans="1:17" s="6" customFormat="1" ht="15" customHeight="1">
      <c r="A15" s="87"/>
      <c r="B15" s="150" t="s">
        <v>177</v>
      </c>
      <c r="C15" s="46"/>
      <c r="D15" s="80"/>
      <c r="E15" s="67"/>
      <c r="F15" s="54"/>
      <c r="G15" s="20"/>
      <c r="H15" s="20"/>
      <c r="I15" s="88"/>
      <c r="J15" s="23"/>
      <c r="K15" s="20"/>
      <c r="L15" s="20"/>
      <c r="M15" s="89"/>
      <c r="N15" s="90"/>
      <c r="O15" s="79"/>
      <c r="P15" s="38"/>
      <c r="Q15" s="59"/>
    </row>
    <row r="16" spans="1:17" s="6" customFormat="1" ht="15" customHeight="1">
      <c r="A16" s="86">
        <v>1</v>
      </c>
      <c r="B16" s="32" t="s">
        <v>29</v>
      </c>
      <c r="C16" s="45" t="s">
        <v>30</v>
      </c>
      <c r="D16" s="48" t="s">
        <v>19</v>
      </c>
      <c r="E16" s="67">
        <v>66</v>
      </c>
      <c r="F16" s="54">
        <v>47</v>
      </c>
      <c r="G16" s="20" t="s">
        <v>155</v>
      </c>
      <c r="H16" s="20" t="s">
        <v>155</v>
      </c>
      <c r="I16" s="88">
        <f>MAX(F16:H16)</f>
        <v>47</v>
      </c>
      <c r="J16" s="23">
        <v>57</v>
      </c>
      <c r="K16" s="20" t="s">
        <v>164</v>
      </c>
      <c r="L16" s="20">
        <v>62</v>
      </c>
      <c r="M16" s="89">
        <f>MAX(J16:L16)</f>
        <v>62</v>
      </c>
      <c r="N16" s="90">
        <f>SUM(I16,M16)</f>
        <v>109</v>
      </c>
      <c r="O16" s="79"/>
      <c r="P16" s="38">
        <f>IF(ISERROR(N16*10^(0.75194503*(LOG10(E16/175.508))^2)),"",N16*10^(0.75194503*(LOG10(E16/175.508))^2))</f>
        <v>148.96654056845227</v>
      </c>
      <c r="Q16" s="59" t="s">
        <v>68</v>
      </c>
    </row>
    <row r="17" spans="1:17" s="6" customFormat="1" ht="15" customHeight="1">
      <c r="A17" s="86">
        <v>2</v>
      </c>
      <c r="B17" s="32" t="s">
        <v>183</v>
      </c>
      <c r="C17" s="45" t="s">
        <v>81</v>
      </c>
      <c r="D17" s="48" t="s">
        <v>64</v>
      </c>
      <c r="E17" s="67">
        <v>65.6</v>
      </c>
      <c r="F17" s="54">
        <v>40</v>
      </c>
      <c r="G17" s="20" t="s">
        <v>166</v>
      </c>
      <c r="H17" s="20" t="s">
        <v>166</v>
      </c>
      <c r="I17" s="88">
        <f>MAX(F17:H17)</f>
        <v>40</v>
      </c>
      <c r="J17" s="23">
        <v>55</v>
      </c>
      <c r="K17" s="20" t="s">
        <v>166</v>
      </c>
      <c r="L17" s="20" t="s">
        <v>166</v>
      </c>
      <c r="M17" s="89">
        <f>MAX(J17:L17)</f>
        <v>55</v>
      </c>
      <c r="N17" s="90">
        <f>SUM(I17,M17)</f>
        <v>95</v>
      </c>
      <c r="O17" s="79"/>
      <c r="P17" s="38">
        <f>IF(ISERROR(N17*10^(0.75194503*(LOG10(E17/175.508))^2)),"",N17*10^(0.75194503*(LOG10(E17/175.508))^2))</f>
        <v>130.33994282438914</v>
      </c>
      <c r="Q17" s="59" t="s">
        <v>65</v>
      </c>
    </row>
    <row r="18" spans="1:17" s="6" customFormat="1" ht="15" customHeight="1">
      <c r="A18" s="86">
        <v>3</v>
      </c>
      <c r="B18" s="32" t="s">
        <v>76</v>
      </c>
      <c r="C18" s="45" t="s">
        <v>77</v>
      </c>
      <c r="D18" s="48" t="s">
        <v>64</v>
      </c>
      <c r="E18" s="67">
        <v>63.2</v>
      </c>
      <c r="F18" s="54">
        <v>52</v>
      </c>
      <c r="G18" s="20" t="s">
        <v>166</v>
      </c>
      <c r="H18" s="20" t="s">
        <v>166</v>
      </c>
      <c r="I18" s="88">
        <f>MAX(F18:H18)</f>
        <v>52</v>
      </c>
      <c r="J18" s="23">
        <v>68</v>
      </c>
      <c r="K18" s="20" t="s">
        <v>166</v>
      </c>
      <c r="L18" s="20" t="s">
        <v>166</v>
      </c>
      <c r="M18" s="89">
        <f>MAX(J18:L18)</f>
        <v>68</v>
      </c>
      <c r="N18" s="90">
        <f>SUM(I18,M18)</f>
        <v>120</v>
      </c>
      <c r="O18" s="79"/>
      <c r="P18" s="38">
        <f>IF(ISERROR(N18*10^(0.75194503*(LOG10(E18/175.508))^2)),"",N18*10^(0.75194503*(LOG10(E18/175.508))^2))</f>
        <v>168.70822698155843</v>
      </c>
      <c r="Q18" s="59" t="s">
        <v>65</v>
      </c>
    </row>
    <row r="19" spans="1:17" s="6" customFormat="1" ht="15" customHeight="1">
      <c r="A19" s="86"/>
      <c r="B19" s="32"/>
      <c r="C19" s="45"/>
      <c r="D19" s="48"/>
      <c r="E19" s="67"/>
      <c r="F19" s="54"/>
      <c r="G19" s="20"/>
      <c r="H19" s="20"/>
      <c r="I19" s="88"/>
      <c r="J19" s="23"/>
      <c r="K19" s="20"/>
      <c r="L19" s="20"/>
      <c r="M19" s="89"/>
      <c r="N19" s="90"/>
      <c r="O19" s="79"/>
      <c r="P19" s="38"/>
      <c r="Q19" s="59"/>
    </row>
    <row r="20" spans="1:17" s="6" customFormat="1" ht="15" customHeight="1">
      <c r="A20" s="86"/>
      <c r="B20" s="102" t="s">
        <v>179</v>
      </c>
      <c r="C20" s="45"/>
      <c r="D20" s="48"/>
      <c r="E20" s="67"/>
      <c r="F20" s="54"/>
      <c r="G20" s="20"/>
      <c r="H20" s="20"/>
      <c r="I20" s="88"/>
      <c r="J20" s="23"/>
      <c r="K20" s="20"/>
      <c r="L20" s="20"/>
      <c r="M20" s="89"/>
      <c r="N20" s="90"/>
      <c r="O20" s="79"/>
      <c r="P20" s="38"/>
      <c r="Q20" s="59"/>
    </row>
    <row r="21" spans="1:17" s="6" customFormat="1" ht="15" customHeight="1">
      <c r="A21" s="87">
        <v>1</v>
      </c>
      <c r="B21" s="27" t="s">
        <v>43</v>
      </c>
      <c r="C21" s="21" t="s">
        <v>44</v>
      </c>
      <c r="D21" s="50" t="s">
        <v>19</v>
      </c>
      <c r="E21" s="98">
        <v>66.1</v>
      </c>
      <c r="F21" s="54">
        <v>25</v>
      </c>
      <c r="G21" s="20">
        <v>27</v>
      </c>
      <c r="H21" s="20">
        <v>30</v>
      </c>
      <c r="I21" s="88">
        <f>MAX(F21:H21)</f>
        <v>30</v>
      </c>
      <c r="J21" s="23" t="s">
        <v>146</v>
      </c>
      <c r="K21" s="20">
        <v>35</v>
      </c>
      <c r="L21" s="20" t="s">
        <v>154</v>
      </c>
      <c r="M21" s="89">
        <f>MAX(J21:L21)</f>
        <v>35</v>
      </c>
      <c r="N21" s="90">
        <f>SUM(I21,M21)</f>
        <v>65</v>
      </c>
      <c r="O21" s="79"/>
      <c r="P21" s="38">
        <f>IF(ISERROR(N21*10^(0.75194503*(LOG10(E21/175.508))^2)),"",N21*10^(0.75194503*(LOG10(E21/175.508))^2))</f>
        <v>88.74745379379377</v>
      </c>
      <c r="Q21" s="27" t="s">
        <v>38</v>
      </c>
    </row>
    <row r="22" spans="1:17" s="6" customFormat="1" ht="15" customHeight="1">
      <c r="A22" s="87">
        <v>2</v>
      </c>
      <c r="B22" s="27" t="s">
        <v>78</v>
      </c>
      <c r="C22" s="21" t="s">
        <v>79</v>
      </c>
      <c r="D22" s="50" t="s">
        <v>64</v>
      </c>
      <c r="E22" s="66">
        <v>66.8</v>
      </c>
      <c r="F22" s="40">
        <v>47</v>
      </c>
      <c r="G22" s="20" t="s">
        <v>166</v>
      </c>
      <c r="H22" s="20" t="s">
        <v>166</v>
      </c>
      <c r="I22" s="88">
        <f>MAX(F22:H22)</f>
        <v>47</v>
      </c>
      <c r="J22" s="23">
        <v>60</v>
      </c>
      <c r="K22" s="20" t="s">
        <v>166</v>
      </c>
      <c r="L22" s="20" t="s">
        <v>166</v>
      </c>
      <c r="M22" s="89">
        <f>MAX(J22:L22)</f>
        <v>60</v>
      </c>
      <c r="N22" s="90">
        <f>SUM(I22,M22)</f>
        <v>107</v>
      </c>
      <c r="O22" s="79"/>
      <c r="P22" s="38">
        <f>IF(ISERROR(N22*10^(0.75194503*(LOG10(E22/175.508))^2)),"",N22*10^(0.75194503*(LOG10(E22/175.508))^2))</f>
        <v>145.11895985672606</v>
      </c>
      <c r="Q22" s="27" t="s">
        <v>65</v>
      </c>
    </row>
    <row r="23" spans="1:17" s="6" customFormat="1" ht="15" customHeight="1">
      <c r="A23" s="87">
        <v>3</v>
      </c>
      <c r="B23" s="27" t="s">
        <v>84</v>
      </c>
      <c r="C23" s="21" t="s">
        <v>85</v>
      </c>
      <c r="D23" s="50" t="s">
        <v>64</v>
      </c>
      <c r="E23" s="66">
        <v>68.2</v>
      </c>
      <c r="F23" s="40">
        <v>55</v>
      </c>
      <c r="G23" s="20" t="s">
        <v>166</v>
      </c>
      <c r="H23" s="20" t="s">
        <v>166</v>
      </c>
      <c r="I23" s="88">
        <f>MAX(F23:H23)</f>
        <v>55</v>
      </c>
      <c r="J23" s="23">
        <v>70</v>
      </c>
      <c r="K23" s="20" t="s">
        <v>166</v>
      </c>
      <c r="L23" s="20" t="s">
        <v>166</v>
      </c>
      <c r="M23" s="89">
        <f>MAX(J23:L23)</f>
        <v>70</v>
      </c>
      <c r="N23" s="90">
        <f>SUM(I23,M23)</f>
        <v>125</v>
      </c>
      <c r="O23" s="79"/>
      <c r="P23" s="38">
        <f>IF(ISERROR(N23*10^(0.75194503*(LOG10(E23/175.508))^2)),"",N23*10^(0.75194503*(LOG10(E23/175.508))^2))</f>
        <v>167.35095739524652</v>
      </c>
      <c r="Q23" s="27" t="s">
        <v>65</v>
      </c>
    </row>
    <row r="24" spans="1:17" s="6" customFormat="1" ht="15" customHeight="1">
      <c r="A24" s="86">
        <v>4</v>
      </c>
      <c r="B24" s="32" t="s">
        <v>47</v>
      </c>
      <c r="C24" s="36" t="s">
        <v>48</v>
      </c>
      <c r="D24" s="48" t="s">
        <v>19</v>
      </c>
      <c r="E24" s="66">
        <v>69</v>
      </c>
      <c r="F24" s="40">
        <v>30</v>
      </c>
      <c r="G24" s="41">
        <v>33</v>
      </c>
      <c r="H24" s="41" t="s">
        <v>148</v>
      </c>
      <c r="I24" s="88">
        <f>MAX(F24:H24)</f>
        <v>33</v>
      </c>
      <c r="J24" s="23">
        <v>40</v>
      </c>
      <c r="K24" s="20">
        <v>43</v>
      </c>
      <c r="L24" s="20">
        <v>45</v>
      </c>
      <c r="M24" s="89">
        <f>MAX(J24:L24)</f>
        <v>45</v>
      </c>
      <c r="N24" s="90">
        <f>SUM(I24,M24)</f>
        <v>78</v>
      </c>
      <c r="O24" s="79"/>
      <c r="P24" s="38">
        <f>IF(ISERROR(N24*10^(0.75194503*(LOG10(E24/175.508))^2)),"",N24*10^(0.75194503*(LOG10(E24/175.508))^2))</f>
        <v>103.68246103572874</v>
      </c>
      <c r="Q24" s="27" t="s">
        <v>38</v>
      </c>
    </row>
    <row r="25" spans="1:17" s="6" customFormat="1" ht="15" customHeight="1">
      <c r="A25" s="86"/>
      <c r="B25" s="32"/>
      <c r="C25" s="36"/>
      <c r="D25" s="48"/>
      <c r="E25" s="66"/>
      <c r="F25" s="40"/>
      <c r="G25" s="41"/>
      <c r="H25" s="41"/>
      <c r="I25" s="88"/>
      <c r="J25" s="23"/>
      <c r="K25" s="20"/>
      <c r="L25" s="20"/>
      <c r="M25" s="89"/>
      <c r="N25" s="90"/>
      <c r="O25" s="79"/>
      <c r="P25" s="38"/>
      <c r="Q25" s="27"/>
    </row>
    <row r="26" spans="1:17" s="6" customFormat="1" ht="15" customHeight="1">
      <c r="A26" s="86"/>
      <c r="B26" s="150" t="s">
        <v>180</v>
      </c>
      <c r="C26" s="36"/>
      <c r="D26" s="48"/>
      <c r="E26" s="66"/>
      <c r="F26" s="40"/>
      <c r="G26" s="41"/>
      <c r="H26" s="41"/>
      <c r="I26" s="88"/>
      <c r="J26" s="23"/>
      <c r="K26" s="20"/>
      <c r="L26" s="20"/>
      <c r="M26" s="89"/>
      <c r="N26" s="90"/>
      <c r="O26" s="79"/>
      <c r="P26" s="38"/>
      <c r="Q26" s="27"/>
    </row>
    <row r="27" spans="1:17" s="6" customFormat="1" ht="15" customHeight="1">
      <c r="A27" s="86">
        <v>1</v>
      </c>
      <c r="B27" s="34" t="s">
        <v>127</v>
      </c>
      <c r="C27" s="37" t="s">
        <v>133</v>
      </c>
      <c r="D27" s="48" t="s">
        <v>86</v>
      </c>
      <c r="E27" s="85">
        <v>74</v>
      </c>
      <c r="F27" s="40">
        <v>40</v>
      </c>
      <c r="G27" s="41">
        <v>45</v>
      </c>
      <c r="H27" s="44">
        <v>50</v>
      </c>
      <c r="I27" s="88">
        <f>MAX(F27:H27)</f>
        <v>50</v>
      </c>
      <c r="J27" s="23">
        <v>53</v>
      </c>
      <c r="K27" s="20">
        <v>57</v>
      </c>
      <c r="L27" s="20">
        <v>62</v>
      </c>
      <c r="M27" s="89">
        <f>MAX(J27:L27)</f>
        <v>62</v>
      </c>
      <c r="N27" s="90">
        <f>SUM(I27,M27)</f>
        <v>112</v>
      </c>
      <c r="O27" s="79"/>
      <c r="P27" s="38">
        <f>IF(ISERROR(N27*10^(0.75194503*(LOG10(E27/175.508))^2)),"",N27*10^(0.75194503*(LOG10(E27/175.508))^2))</f>
        <v>142.88843000556017</v>
      </c>
      <c r="Q27" s="49" t="s">
        <v>134</v>
      </c>
    </row>
    <row r="28" spans="1:17" s="6" customFormat="1" ht="15" customHeight="1">
      <c r="A28" s="86">
        <v>2</v>
      </c>
      <c r="B28" s="34" t="s">
        <v>72</v>
      </c>
      <c r="C28" s="37" t="s">
        <v>73</v>
      </c>
      <c r="D28" s="48" t="s">
        <v>64</v>
      </c>
      <c r="E28" s="85">
        <v>73.1</v>
      </c>
      <c r="F28" s="40">
        <v>70</v>
      </c>
      <c r="G28" s="41" t="s">
        <v>166</v>
      </c>
      <c r="H28" s="44" t="s">
        <v>166</v>
      </c>
      <c r="I28" s="88">
        <f>MAX(F28:H28)</f>
        <v>70</v>
      </c>
      <c r="J28" s="23">
        <v>93</v>
      </c>
      <c r="K28" s="20" t="s">
        <v>166</v>
      </c>
      <c r="L28" s="20" t="s">
        <v>166</v>
      </c>
      <c r="M28" s="89">
        <f>MAX(J28:L28)</f>
        <v>93</v>
      </c>
      <c r="N28" s="90">
        <f>SUM(I28,M28)</f>
        <v>163</v>
      </c>
      <c r="O28" s="79"/>
      <c r="P28" s="38">
        <f>IF(ISERROR(N28*10^(0.75194503*(LOG10(E28/175.508))^2)),"",N28*10^(0.75194503*(LOG10(E28/175.508))^2))</f>
        <v>209.4042414825812</v>
      </c>
      <c r="Q28" s="49" t="s">
        <v>65</v>
      </c>
    </row>
    <row r="29" spans="1:17" s="6" customFormat="1" ht="15" customHeight="1">
      <c r="A29" s="87">
        <v>3</v>
      </c>
      <c r="B29" s="27" t="s">
        <v>165</v>
      </c>
      <c r="C29" s="26" t="s">
        <v>46</v>
      </c>
      <c r="D29" s="50" t="s">
        <v>19</v>
      </c>
      <c r="E29" s="67">
        <v>75.1</v>
      </c>
      <c r="F29" s="54">
        <v>25</v>
      </c>
      <c r="G29" s="20">
        <v>27</v>
      </c>
      <c r="H29" s="20">
        <v>30</v>
      </c>
      <c r="I29" s="88">
        <f>MAX(F29:H29)</f>
        <v>30</v>
      </c>
      <c r="J29" s="23">
        <v>35</v>
      </c>
      <c r="K29" s="20">
        <v>40</v>
      </c>
      <c r="L29" s="20">
        <v>42</v>
      </c>
      <c r="M29" s="89">
        <f>MAX(J29:L29)</f>
        <v>42</v>
      </c>
      <c r="N29" s="90">
        <f>SUM(I29,M29)</f>
        <v>72</v>
      </c>
      <c r="O29" s="79"/>
      <c r="P29" s="38">
        <f>IF(ISERROR(N29*10^(0.75194503*(LOG10(E29/175.508))^2)),"",N29*10^(0.75194503*(LOG10(E29/175.508))^2))</f>
        <v>91.10198049071747</v>
      </c>
      <c r="Q29" s="27" t="s">
        <v>38</v>
      </c>
    </row>
    <row r="30" spans="1:17" s="6" customFormat="1" ht="15" customHeight="1">
      <c r="A30" s="87"/>
      <c r="B30" s="27"/>
      <c r="C30" s="26"/>
      <c r="D30" s="50"/>
      <c r="E30" s="66"/>
      <c r="F30" s="54"/>
      <c r="G30" s="20"/>
      <c r="H30" s="20"/>
      <c r="I30" s="88"/>
      <c r="J30" s="23"/>
      <c r="K30" s="20"/>
      <c r="L30" s="20"/>
      <c r="M30" s="89"/>
      <c r="N30" s="90"/>
      <c r="O30" s="79"/>
      <c r="P30" s="38"/>
      <c r="Q30" s="27"/>
    </row>
    <row r="31" spans="1:17" s="6" customFormat="1" ht="15" customHeight="1">
      <c r="A31" s="87"/>
      <c r="B31" s="151" t="s">
        <v>181</v>
      </c>
      <c r="C31" s="26"/>
      <c r="D31" s="50"/>
      <c r="E31" s="66"/>
      <c r="F31" s="54"/>
      <c r="G31" s="20"/>
      <c r="H31" s="20"/>
      <c r="I31" s="88"/>
      <c r="J31" s="23"/>
      <c r="K31" s="20"/>
      <c r="L31" s="20"/>
      <c r="M31" s="89"/>
      <c r="N31" s="90"/>
      <c r="O31" s="79"/>
      <c r="P31" s="38"/>
      <c r="Q31" s="27"/>
    </row>
    <row r="32" spans="1:17" s="6" customFormat="1" ht="15" customHeight="1">
      <c r="A32" s="86">
        <v>1</v>
      </c>
      <c r="B32" s="32" t="s">
        <v>41</v>
      </c>
      <c r="C32" s="36" t="s">
        <v>42</v>
      </c>
      <c r="D32" s="48" t="s">
        <v>19</v>
      </c>
      <c r="E32" s="64">
        <v>80.4</v>
      </c>
      <c r="F32" s="22">
        <v>30</v>
      </c>
      <c r="G32" s="24">
        <v>35</v>
      </c>
      <c r="H32" s="24">
        <v>40</v>
      </c>
      <c r="I32" s="88">
        <f aca="true" t="shared" si="0" ref="I32:I39">MAX(F32:H32)</f>
        <v>40</v>
      </c>
      <c r="J32" s="23">
        <v>45</v>
      </c>
      <c r="K32" s="20">
        <v>48</v>
      </c>
      <c r="L32" s="20" t="s">
        <v>155</v>
      </c>
      <c r="M32" s="89">
        <f aca="true" t="shared" si="1" ref="M32:M39">MAX(J32:L32)</f>
        <v>48</v>
      </c>
      <c r="N32" s="90">
        <f aca="true" t="shared" si="2" ref="N32:N39">SUM(I32,M32)</f>
        <v>88</v>
      </c>
      <c r="O32" s="79"/>
      <c r="P32" s="38">
        <f aca="true" t="shared" si="3" ref="P32:P39">IF(ISERROR(N32*10^(0.75194503*(LOG10(E32/175.508))^2)),"",N32*10^(0.75194503*(LOG10(E32/175.508))^2))</f>
        <v>107.37861146857304</v>
      </c>
      <c r="Q32" s="27" t="s">
        <v>38</v>
      </c>
    </row>
    <row r="33" spans="1:17" s="6" customFormat="1" ht="15" customHeight="1">
      <c r="A33" s="86">
        <v>2</v>
      </c>
      <c r="B33" s="32" t="s">
        <v>51</v>
      </c>
      <c r="C33" s="36" t="s">
        <v>52</v>
      </c>
      <c r="D33" s="48" t="s">
        <v>19</v>
      </c>
      <c r="E33" s="66">
        <v>81.6</v>
      </c>
      <c r="F33" s="83">
        <v>55</v>
      </c>
      <c r="G33" s="57">
        <v>60</v>
      </c>
      <c r="H33" s="57">
        <v>63</v>
      </c>
      <c r="I33" s="88">
        <f t="shared" si="0"/>
        <v>63</v>
      </c>
      <c r="J33" s="23">
        <v>70</v>
      </c>
      <c r="K33" s="20">
        <v>75</v>
      </c>
      <c r="L33" s="20" t="s">
        <v>162</v>
      </c>
      <c r="M33" s="89">
        <f t="shared" si="1"/>
        <v>75</v>
      </c>
      <c r="N33" s="90">
        <f t="shared" si="2"/>
        <v>138</v>
      </c>
      <c r="O33" s="79"/>
      <c r="P33" s="38">
        <f t="shared" si="3"/>
        <v>167.13395934321852</v>
      </c>
      <c r="Q33" s="27" t="s">
        <v>38</v>
      </c>
    </row>
    <row r="34" spans="1:17" ht="15" customHeight="1">
      <c r="A34" s="87">
        <v>3</v>
      </c>
      <c r="B34" s="34" t="s">
        <v>110</v>
      </c>
      <c r="C34" s="37" t="s">
        <v>111</v>
      </c>
      <c r="D34" s="48" t="s">
        <v>115</v>
      </c>
      <c r="E34" s="85">
        <v>85.1</v>
      </c>
      <c r="F34" s="40">
        <v>50</v>
      </c>
      <c r="G34" s="41" t="s">
        <v>166</v>
      </c>
      <c r="H34" s="44" t="s">
        <v>166</v>
      </c>
      <c r="I34" s="88">
        <f t="shared" si="0"/>
        <v>50</v>
      </c>
      <c r="J34" s="23">
        <v>65</v>
      </c>
      <c r="K34" s="20" t="s">
        <v>166</v>
      </c>
      <c r="L34" s="20" t="s">
        <v>166</v>
      </c>
      <c r="M34" s="89">
        <f t="shared" si="1"/>
        <v>65</v>
      </c>
      <c r="N34" s="90">
        <f t="shared" si="2"/>
        <v>115</v>
      </c>
      <c r="O34" s="79"/>
      <c r="P34" s="38">
        <f t="shared" si="3"/>
        <v>136.46151482085233</v>
      </c>
      <c r="Q34" s="33" t="s">
        <v>114</v>
      </c>
    </row>
    <row r="35" spans="1:17" ht="15" customHeight="1">
      <c r="A35" s="86">
        <v>4</v>
      </c>
      <c r="B35" s="32" t="s">
        <v>21</v>
      </c>
      <c r="C35" s="36" t="s">
        <v>22</v>
      </c>
      <c r="D35" s="48" t="s">
        <v>19</v>
      </c>
      <c r="E35" s="67">
        <v>96.2</v>
      </c>
      <c r="F35" s="54">
        <v>45</v>
      </c>
      <c r="G35" s="20">
        <v>50</v>
      </c>
      <c r="H35" s="20" t="s">
        <v>167</v>
      </c>
      <c r="I35" s="88">
        <f t="shared" si="0"/>
        <v>50</v>
      </c>
      <c r="J35" s="23">
        <v>52</v>
      </c>
      <c r="K35" s="20">
        <v>57</v>
      </c>
      <c r="L35" s="20">
        <v>60</v>
      </c>
      <c r="M35" s="89">
        <f t="shared" si="1"/>
        <v>60</v>
      </c>
      <c r="N35" s="90">
        <f t="shared" si="2"/>
        <v>110</v>
      </c>
      <c r="O35" s="79"/>
      <c r="P35" s="38">
        <f t="shared" si="3"/>
        <v>123.7837883111685</v>
      </c>
      <c r="Q35" s="59" t="s">
        <v>68</v>
      </c>
    </row>
    <row r="36" spans="1:17" ht="15" customHeight="1">
      <c r="A36" s="86">
        <v>5</v>
      </c>
      <c r="B36" s="32" t="s">
        <v>168</v>
      </c>
      <c r="C36" s="36" t="s">
        <v>53</v>
      </c>
      <c r="D36" s="48" t="s">
        <v>19</v>
      </c>
      <c r="E36" s="73">
        <v>98.5</v>
      </c>
      <c r="F36" s="54">
        <v>30</v>
      </c>
      <c r="G36" s="20">
        <v>37</v>
      </c>
      <c r="H36" s="20">
        <v>41</v>
      </c>
      <c r="I36" s="88">
        <f t="shared" si="0"/>
        <v>41</v>
      </c>
      <c r="J36" s="23">
        <v>46</v>
      </c>
      <c r="K36" s="20">
        <v>50</v>
      </c>
      <c r="L36" s="20">
        <v>53</v>
      </c>
      <c r="M36" s="89">
        <f t="shared" si="1"/>
        <v>53</v>
      </c>
      <c r="N36" s="90">
        <f t="shared" si="2"/>
        <v>94</v>
      </c>
      <c r="O36" s="79"/>
      <c r="P36" s="38">
        <f t="shared" si="3"/>
        <v>104.82106540291286</v>
      </c>
      <c r="Q36" s="27" t="s">
        <v>38</v>
      </c>
    </row>
    <row r="37" spans="1:17" ht="15" customHeight="1">
      <c r="A37" s="87">
        <v>6</v>
      </c>
      <c r="B37" s="32" t="s">
        <v>23</v>
      </c>
      <c r="C37" s="36" t="s">
        <v>24</v>
      </c>
      <c r="D37" s="48" t="s">
        <v>19</v>
      </c>
      <c r="E37" s="66">
        <v>125</v>
      </c>
      <c r="F37" s="54">
        <v>60</v>
      </c>
      <c r="G37" s="20">
        <v>65</v>
      </c>
      <c r="H37" s="20">
        <v>67</v>
      </c>
      <c r="I37" s="88">
        <f t="shared" si="0"/>
        <v>67</v>
      </c>
      <c r="J37" s="23">
        <v>75</v>
      </c>
      <c r="K37" s="20">
        <v>82</v>
      </c>
      <c r="L37" s="20">
        <v>85</v>
      </c>
      <c r="M37" s="89">
        <f t="shared" si="1"/>
        <v>85</v>
      </c>
      <c r="N37" s="90">
        <f t="shared" si="2"/>
        <v>152</v>
      </c>
      <c r="O37" s="79"/>
      <c r="P37" s="38">
        <f t="shared" si="3"/>
        <v>157.82580541518328</v>
      </c>
      <c r="Q37" s="59" t="s">
        <v>68</v>
      </c>
    </row>
    <row r="38" spans="1:17" ht="15" customHeight="1">
      <c r="A38" s="87">
        <v>7</v>
      </c>
      <c r="B38" s="32" t="s">
        <v>74</v>
      </c>
      <c r="C38" s="36" t="s">
        <v>75</v>
      </c>
      <c r="D38" s="48" t="s">
        <v>64</v>
      </c>
      <c r="E38" s="66">
        <v>93.2</v>
      </c>
      <c r="F38" s="54">
        <v>67</v>
      </c>
      <c r="G38" s="20" t="s">
        <v>166</v>
      </c>
      <c r="H38" s="20" t="s">
        <v>166</v>
      </c>
      <c r="I38" s="88">
        <f t="shared" si="0"/>
        <v>67</v>
      </c>
      <c r="J38" s="23">
        <v>83</v>
      </c>
      <c r="K38" s="20" t="s">
        <v>166</v>
      </c>
      <c r="L38" s="20" t="s">
        <v>166</v>
      </c>
      <c r="M38" s="89">
        <f t="shared" si="1"/>
        <v>83</v>
      </c>
      <c r="N38" s="90">
        <f t="shared" si="2"/>
        <v>150</v>
      </c>
      <c r="O38" s="79"/>
      <c r="P38" s="38">
        <f t="shared" si="3"/>
        <v>170.96527131525323</v>
      </c>
      <c r="Q38" s="59" t="s">
        <v>65</v>
      </c>
    </row>
    <row r="39" spans="1:17" ht="15" customHeight="1">
      <c r="A39" s="86">
        <v>8</v>
      </c>
      <c r="B39" s="25" t="s">
        <v>54</v>
      </c>
      <c r="C39" s="26" t="s">
        <v>55</v>
      </c>
      <c r="D39" s="58" t="s">
        <v>19</v>
      </c>
      <c r="E39" s="72">
        <v>126</v>
      </c>
      <c r="F39" s="54">
        <v>55</v>
      </c>
      <c r="G39" s="20" t="s">
        <v>169</v>
      </c>
      <c r="H39" s="20">
        <v>60</v>
      </c>
      <c r="I39" s="88">
        <f t="shared" si="0"/>
        <v>60</v>
      </c>
      <c r="J39" s="23">
        <v>70</v>
      </c>
      <c r="K39" s="20">
        <v>80</v>
      </c>
      <c r="L39" s="20">
        <v>85</v>
      </c>
      <c r="M39" s="89">
        <f t="shared" si="1"/>
        <v>85</v>
      </c>
      <c r="N39" s="90">
        <f t="shared" si="2"/>
        <v>145</v>
      </c>
      <c r="O39" s="79"/>
      <c r="P39" s="38">
        <f t="shared" si="3"/>
        <v>150.2949518381945</v>
      </c>
      <c r="Q39" s="27" t="s">
        <v>38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J9:L23 F9:H21 G22:H23">
    <cfRule type="cellIs" priority="10" dxfId="0" operator="greaterThan" stopIfTrue="1">
      <formula>"n"</formula>
    </cfRule>
  </conditionalFormatting>
  <conditionalFormatting sqref="F24:H26 J24:L26">
    <cfRule type="cellIs" priority="7" dxfId="0" operator="greaterThan" stopIfTrue="1">
      <formula>"n"</formula>
    </cfRule>
  </conditionalFormatting>
  <conditionalFormatting sqref="F27:H33 J27:L33">
    <cfRule type="cellIs" priority="6" dxfId="0" operator="greaterThan" stopIfTrue="1">
      <formula>"n"</formula>
    </cfRule>
  </conditionalFormatting>
  <conditionalFormatting sqref="F34:H38 J34:L38">
    <cfRule type="cellIs" priority="5" dxfId="0" operator="greaterThan" stopIfTrue="1">
      <formula>"n"</formula>
    </cfRule>
  </conditionalFormatting>
  <conditionalFormatting sqref="F39:H39 J39:L39">
    <cfRule type="cellIs" priority="4" dxfId="0" operator="greaterThan" stopIfTrue="1">
      <formula>"n"</formula>
    </cfRule>
  </conditionalFormatting>
  <conditionalFormatting sqref="F22:F23">
    <cfRule type="cellIs" priority="1" dxfId="0" operator="greaterThan" stopIfTrue="1">
      <formula>"n"</formula>
    </cfRule>
  </conditionalFormatting>
  <dataValidations count="1">
    <dataValidation type="whole" allowBlank="1" sqref="F9:H39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apas12">
    <tabColor rgb="FFFF0000"/>
    <pageSetUpPr fitToPage="1"/>
  </sheetPr>
  <dimension ref="A1:R34"/>
  <sheetViews>
    <sheetView zoomScalePageLayoutView="0" workbookViewId="0" topLeftCell="A7">
      <selection activeCell="A9" sqref="A9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86" t="s">
        <v>16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17</v>
      </c>
      <c r="B5" s="291"/>
      <c r="C5" s="291"/>
      <c r="D5" s="16"/>
      <c r="E5" s="76"/>
      <c r="F5" s="291" t="s">
        <v>2</v>
      </c>
      <c r="G5" s="291"/>
      <c r="H5" s="291"/>
      <c r="I5" s="10"/>
      <c r="J5" s="292" t="s">
        <v>18</v>
      </c>
      <c r="K5" s="293"/>
      <c r="L5" s="293"/>
      <c r="M5" s="10"/>
      <c r="N5" s="10"/>
      <c r="O5" s="10"/>
      <c r="P5" s="11"/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307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8"/>
    </row>
    <row r="9" spans="1:18" ht="15" customHeight="1">
      <c r="A9" s="86">
        <v>1</v>
      </c>
      <c r="B9" s="32"/>
      <c r="C9" s="36"/>
      <c r="D9" s="48"/>
      <c r="E9" s="70"/>
      <c r="F9" s="81"/>
      <c r="G9" s="61"/>
      <c r="H9" s="61"/>
      <c r="I9" s="88">
        <f>MAX(F9:H9)</f>
        <v>0</v>
      </c>
      <c r="J9" s="23"/>
      <c r="K9" s="20"/>
      <c r="L9" s="20"/>
      <c r="M9" s="89">
        <f>MAX(J9:L9)</f>
        <v>0</v>
      </c>
      <c r="N9" s="90">
        <f>SUM(I9,M9)</f>
        <v>0</v>
      </c>
      <c r="O9" s="79"/>
      <c r="P9" s="38">
        <f>IF(ISERROR(N9*10^(0.783497476*(LOG10(E9/153.655))^2)),"",N9*10^(0.783497476*(LOG10(E9/153.655))^2))</f>
      </c>
      <c r="Q9" s="59"/>
      <c r="R9"/>
    </row>
    <row r="10" spans="1:18" ht="15" customHeight="1">
      <c r="A10" s="86">
        <v>2</v>
      </c>
      <c r="B10" s="32"/>
      <c r="C10" s="36"/>
      <c r="D10" s="48"/>
      <c r="E10" s="69"/>
      <c r="F10" s="82"/>
      <c r="G10" s="61"/>
      <c r="H10" s="61"/>
      <c r="I10" s="88">
        <f aca="true" t="shared" si="0" ref="I10:I34">MAX(F10:H10)</f>
        <v>0</v>
      </c>
      <c r="J10" s="23"/>
      <c r="K10" s="20"/>
      <c r="L10" s="20"/>
      <c r="M10" s="89">
        <f aca="true" t="shared" si="1" ref="M10:M34">MAX(J10:L10)</f>
        <v>0</v>
      </c>
      <c r="N10" s="90">
        <f aca="true" t="shared" si="2" ref="N10:N34">SUM(I10,M10)</f>
        <v>0</v>
      </c>
      <c r="O10" s="79"/>
      <c r="P10" s="38">
        <f aca="true" t="shared" si="3" ref="P10:P34">IF(ISERROR(N10*10^(0.783497476*(LOG10(E10/153.655))^2)),"",N10*10^(0.783497476*(LOG10(E10/153.655))^2))</f>
      </c>
      <c r="Q10" s="63"/>
      <c r="R10"/>
    </row>
    <row r="11" spans="1:18" ht="15" customHeight="1">
      <c r="A11" s="87">
        <v>3</v>
      </c>
      <c r="B11" s="27"/>
      <c r="C11" s="26"/>
      <c r="D11" s="50"/>
      <c r="E11" s="70"/>
      <c r="F11" s="23"/>
      <c r="G11" s="20"/>
      <c r="H11" s="20"/>
      <c r="I11" s="88">
        <f t="shared" si="0"/>
        <v>0</v>
      </c>
      <c r="J11" s="23"/>
      <c r="K11" s="20"/>
      <c r="L11" s="20"/>
      <c r="M11" s="89">
        <f t="shared" si="1"/>
        <v>0</v>
      </c>
      <c r="N11" s="90">
        <f t="shared" si="2"/>
        <v>0</v>
      </c>
      <c r="O11" s="79"/>
      <c r="P11" s="38">
        <f t="shared" si="3"/>
      </c>
      <c r="Q11" s="63"/>
      <c r="R11"/>
    </row>
    <row r="12" spans="1:18" ht="15" customHeight="1">
      <c r="A12" s="86">
        <v>4</v>
      </c>
      <c r="B12" s="32"/>
      <c r="C12" s="36"/>
      <c r="D12" s="48"/>
      <c r="E12" s="69"/>
      <c r="F12" s="23"/>
      <c r="G12" s="20"/>
      <c r="H12" s="20"/>
      <c r="I12" s="88">
        <f t="shared" si="0"/>
        <v>0</v>
      </c>
      <c r="J12" s="23"/>
      <c r="K12" s="20"/>
      <c r="L12" s="20"/>
      <c r="M12" s="89">
        <f t="shared" si="1"/>
        <v>0</v>
      </c>
      <c r="N12" s="90">
        <f t="shared" si="2"/>
        <v>0</v>
      </c>
      <c r="O12" s="79"/>
      <c r="P12" s="38">
        <f t="shared" si="3"/>
      </c>
      <c r="Q12" s="49"/>
      <c r="R12"/>
    </row>
    <row r="13" spans="1:17" ht="15" customHeight="1">
      <c r="A13" s="86">
        <v>5</v>
      </c>
      <c r="B13" s="27"/>
      <c r="C13" s="21"/>
      <c r="D13" s="60"/>
      <c r="E13" s="70"/>
      <c r="F13" s="84"/>
      <c r="G13" s="20"/>
      <c r="H13" s="20"/>
      <c r="I13" s="88">
        <f t="shared" si="0"/>
        <v>0</v>
      </c>
      <c r="J13" s="23"/>
      <c r="K13" s="20"/>
      <c r="L13" s="20"/>
      <c r="M13" s="89">
        <f t="shared" si="1"/>
        <v>0</v>
      </c>
      <c r="N13" s="90">
        <f t="shared" si="2"/>
        <v>0</v>
      </c>
      <c r="O13" s="79"/>
      <c r="P13" s="38">
        <f t="shared" si="3"/>
      </c>
      <c r="Q13" s="27"/>
    </row>
    <row r="14" spans="1:17" ht="15" customHeight="1">
      <c r="A14" s="87">
        <v>6</v>
      </c>
      <c r="B14" s="19"/>
      <c r="C14" s="17"/>
      <c r="D14" s="18"/>
      <c r="E14" s="73"/>
      <c r="F14" s="62"/>
      <c r="G14" s="61"/>
      <c r="H14" s="61"/>
      <c r="I14" s="88">
        <f t="shared" si="0"/>
        <v>0</v>
      </c>
      <c r="J14" s="23"/>
      <c r="K14" s="20"/>
      <c r="L14" s="20"/>
      <c r="M14" s="89">
        <f t="shared" si="1"/>
        <v>0</v>
      </c>
      <c r="N14" s="90">
        <f t="shared" si="2"/>
        <v>0</v>
      </c>
      <c r="O14" s="79"/>
      <c r="P14" s="38">
        <f t="shared" si="3"/>
      </c>
      <c r="Q14" s="63"/>
    </row>
    <row r="15" spans="1:17" ht="15" customHeight="1">
      <c r="A15" s="86">
        <v>7</v>
      </c>
      <c r="B15" s="32"/>
      <c r="C15" s="45"/>
      <c r="D15" s="48"/>
      <c r="E15" s="73"/>
      <c r="F15" s="54"/>
      <c r="G15" s="20"/>
      <c r="H15" s="20"/>
      <c r="I15" s="88">
        <f t="shared" si="0"/>
        <v>0</v>
      </c>
      <c r="J15" s="23"/>
      <c r="K15" s="20"/>
      <c r="L15" s="20"/>
      <c r="M15" s="89">
        <f t="shared" si="1"/>
        <v>0</v>
      </c>
      <c r="N15" s="90">
        <f t="shared" si="2"/>
        <v>0</v>
      </c>
      <c r="O15" s="79"/>
      <c r="P15" s="38">
        <f t="shared" si="3"/>
      </c>
      <c r="Q15" s="63"/>
    </row>
    <row r="16" spans="1:17" ht="15" customHeight="1">
      <c r="A16" s="86">
        <v>8</v>
      </c>
      <c r="B16" s="32"/>
      <c r="C16" s="36"/>
      <c r="D16" s="48"/>
      <c r="E16" s="64"/>
      <c r="F16" s="54"/>
      <c r="G16" s="20"/>
      <c r="H16" s="20"/>
      <c r="I16" s="88">
        <f t="shared" si="0"/>
        <v>0</v>
      </c>
      <c r="J16" s="23"/>
      <c r="K16" s="20"/>
      <c r="L16" s="20"/>
      <c r="M16" s="89">
        <f t="shared" si="1"/>
        <v>0</v>
      </c>
      <c r="N16" s="90">
        <f t="shared" si="2"/>
        <v>0</v>
      </c>
      <c r="O16" s="79"/>
      <c r="P16" s="38">
        <f t="shared" si="3"/>
      </c>
      <c r="Q16" s="33"/>
    </row>
    <row r="17" spans="1:17" ht="15" customHeight="1">
      <c r="A17" s="86">
        <v>9</v>
      </c>
      <c r="B17" s="35"/>
      <c r="C17" s="46"/>
      <c r="D17" s="80"/>
      <c r="E17" s="73"/>
      <c r="F17" s="62"/>
      <c r="G17" s="61"/>
      <c r="H17" s="61"/>
      <c r="I17" s="88">
        <f t="shared" si="0"/>
        <v>0</v>
      </c>
      <c r="J17" s="23"/>
      <c r="K17" s="20"/>
      <c r="L17" s="20"/>
      <c r="M17" s="89">
        <f t="shared" si="1"/>
        <v>0</v>
      </c>
      <c r="N17" s="90">
        <f t="shared" si="2"/>
        <v>0</v>
      </c>
      <c r="O17" s="79"/>
      <c r="P17" s="38">
        <f t="shared" si="3"/>
      </c>
      <c r="Q17" s="63"/>
    </row>
    <row r="18" spans="1:17" ht="15" customHeight="1">
      <c r="A18" s="56">
        <v>10</v>
      </c>
      <c r="B18" s="29"/>
      <c r="C18" s="28"/>
      <c r="D18" s="31"/>
      <c r="E18" s="67"/>
      <c r="F18" s="62"/>
      <c r="G18" s="61"/>
      <c r="H18" s="61"/>
      <c r="I18" s="88">
        <f t="shared" si="0"/>
        <v>0</v>
      </c>
      <c r="J18" s="23"/>
      <c r="K18" s="20"/>
      <c r="L18" s="20"/>
      <c r="M18" s="89">
        <f t="shared" si="1"/>
        <v>0</v>
      </c>
      <c r="N18" s="90">
        <f t="shared" si="2"/>
        <v>0</v>
      </c>
      <c r="O18" s="79"/>
      <c r="P18" s="38">
        <f t="shared" si="3"/>
      </c>
      <c r="Q18" s="63"/>
    </row>
    <row r="19" spans="1:17" ht="15" customHeight="1">
      <c r="A19" s="71">
        <v>11</v>
      </c>
      <c r="B19" s="52"/>
      <c r="C19" s="53"/>
      <c r="D19" s="65"/>
      <c r="E19" s="72"/>
      <c r="F19" s="68"/>
      <c r="G19" s="39"/>
      <c r="H19" s="39"/>
      <c r="I19" s="88">
        <f t="shared" si="0"/>
        <v>0</v>
      </c>
      <c r="J19" s="23"/>
      <c r="K19" s="20"/>
      <c r="L19" s="20"/>
      <c r="M19" s="89">
        <f t="shared" si="1"/>
        <v>0</v>
      </c>
      <c r="N19" s="90">
        <f t="shared" si="2"/>
        <v>0</v>
      </c>
      <c r="O19" s="79"/>
      <c r="P19" s="38">
        <f t="shared" si="3"/>
      </c>
      <c r="Q19" s="27"/>
    </row>
    <row r="20" spans="1:17" ht="15" customHeight="1">
      <c r="A20" s="86">
        <v>12</v>
      </c>
      <c r="B20" s="27"/>
      <c r="C20" s="26"/>
      <c r="D20" s="50"/>
      <c r="E20" s="67"/>
      <c r="F20" s="62"/>
      <c r="G20" s="61"/>
      <c r="H20" s="61"/>
      <c r="I20" s="88">
        <f t="shared" si="0"/>
        <v>0</v>
      </c>
      <c r="J20" s="23"/>
      <c r="K20" s="20"/>
      <c r="L20" s="20"/>
      <c r="M20" s="89">
        <f t="shared" si="1"/>
        <v>0</v>
      </c>
      <c r="N20" s="90">
        <f t="shared" si="2"/>
        <v>0</v>
      </c>
      <c r="O20" s="79"/>
      <c r="P20" s="38">
        <f t="shared" si="3"/>
      </c>
      <c r="Q20" s="63"/>
    </row>
    <row r="21" spans="1:17" ht="15" customHeight="1">
      <c r="A21" s="86">
        <v>13</v>
      </c>
      <c r="B21" s="32"/>
      <c r="C21" s="36"/>
      <c r="D21" s="48"/>
      <c r="E21" s="66"/>
      <c r="F21" s="43"/>
      <c r="G21" s="42"/>
      <c r="H21" s="42"/>
      <c r="I21" s="88">
        <f t="shared" si="0"/>
        <v>0</v>
      </c>
      <c r="J21" s="23"/>
      <c r="K21" s="20"/>
      <c r="L21" s="20"/>
      <c r="M21" s="89">
        <f t="shared" si="1"/>
        <v>0</v>
      </c>
      <c r="N21" s="90">
        <f t="shared" si="2"/>
        <v>0</v>
      </c>
      <c r="O21" s="79"/>
      <c r="P21" s="38">
        <f t="shared" si="3"/>
      </c>
      <c r="Q21" s="49"/>
    </row>
    <row r="22" spans="1:17" ht="15" customHeight="1">
      <c r="A22" s="56">
        <v>14</v>
      </c>
      <c r="B22" s="30"/>
      <c r="C22" s="53"/>
      <c r="D22" s="51"/>
      <c r="E22" s="74"/>
      <c r="F22" s="62"/>
      <c r="G22" s="61"/>
      <c r="H22" s="61"/>
      <c r="I22" s="88">
        <f t="shared" si="0"/>
        <v>0</v>
      </c>
      <c r="J22" s="23"/>
      <c r="K22" s="20"/>
      <c r="L22" s="20"/>
      <c r="M22" s="89">
        <f t="shared" si="1"/>
        <v>0</v>
      </c>
      <c r="N22" s="90">
        <f t="shared" si="2"/>
        <v>0</v>
      </c>
      <c r="O22" s="79"/>
      <c r="P22" s="38">
        <f t="shared" si="3"/>
      </c>
      <c r="Q22" s="27"/>
    </row>
    <row r="23" spans="1:17" ht="15" customHeight="1">
      <c r="A23" s="71">
        <v>15</v>
      </c>
      <c r="B23" s="29"/>
      <c r="C23" s="28"/>
      <c r="D23" s="31"/>
      <c r="E23" s="67"/>
      <c r="F23" s="62"/>
      <c r="G23" s="61"/>
      <c r="H23" s="61"/>
      <c r="I23" s="88">
        <f t="shared" si="0"/>
        <v>0</v>
      </c>
      <c r="J23" s="23"/>
      <c r="K23" s="20"/>
      <c r="L23" s="20"/>
      <c r="M23" s="89">
        <f t="shared" si="1"/>
        <v>0</v>
      </c>
      <c r="N23" s="90">
        <f t="shared" si="2"/>
        <v>0</v>
      </c>
      <c r="O23" s="79"/>
      <c r="P23" s="38">
        <f t="shared" si="3"/>
      </c>
      <c r="Q23" s="63"/>
    </row>
    <row r="24" spans="1:17" ht="15" customHeight="1">
      <c r="A24" s="86">
        <v>16</v>
      </c>
      <c r="B24" s="30"/>
      <c r="C24" s="55"/>
      <c r="D24" s="51"/>
      <c r="E24" s="67"/>
      <c r="F24" s="62"/>
      <c r="G24" s="61"/>
      <c r="H24" s="61"/>
      <c r="I24" s="88">
        <f t="shared" si="0"/>
        <v>0</v>
      </c>
      <c r="J24" s="23"/>
      <c r="K24" s="20"/>
      <c r="L24" s="20"/>
      <c r="M24" s="89">
        <f t="shared" si="1"/>
        <v>0</v>
      </c>
      <c r="N24" s="90">
        <f t="shared" si="2"/>
        <v>0</v>
      </c>
      <c r="O24" s="79"/>
      <c r="P24" s="38">
        <f t="shared" si="3"/>
      </c>
      <c r="Q24" s="63"/>
    </row>
    <row r="25" spans="1:17" ht="15" customHeight="1">
      <c r="A25" s="86">
        <v>17</v>
      </c>
      <c r="B25" s="29"/>
      <c r="C25" s="28"/>
      <c r="D25" s="31"/>
      <c r="E25" s="66"/>
      <c r="F25" s="40"/>
      <c r="G25" s="41"/>
      <c r="H25" s="41"/>
      <c r="I25" s="88">
        <f t="shared" si="0"/>
        <v>0</v>
      </c>
      <c r="J25" s="23"/>
      <c r="K25" s="20"/>
      <c r="L25" s="20"/>
      <c r="M25" s="89">
        <f t="shared" si="1"/>
        <v>0</v>
      </c>
      <c r="N25" s="90">
        <f t="shared" si="2"/>
        <v>0</v>
      </c>
      <c r="O25" s="79"/>
      <c r="P25" s="38">
        <f t="shared" si="3"/>
      </c>
      <c r="Q25" s="49"/>
    </row>
    <row r="26" spans="1:18" ht="15" customHeight="1">
      <c r="A26" s="56">
        <v>18</v>
      </c>
      <c r="B26" s="27"/>
      <c r="C26" s="26"/>
      <c r="D26" s="50"/>
      <c r="E26" s="67"/>
      <c r="F26" s="54"/>
      <c r="G26" s="20"/>
      <c r="H26" s="20"/>
      <c r="I26" s="88">
        <f t="shared" si="0"/>
        <v>0</v>
      </c>
      <c r="J26" s="23"/>
      <c r="K26" s="20"/>
      <c r="L26" s="20"/>
      <c r="M26" s="89">
        <f t="shared" si="1"/>
        <v>0</v>
      </c>
      <c r="N26" s="90">
        <f t="shared" si="2"/>
        <v>0</v>
      </c>
      <c r="O26" s="79"/>
      <c r="P26" s="38">
        <f t="shared" si="3"/>
      </c>
      <c r="Q26" s="63"/>
      <c r="R26" s="75"/>
    </row>
    <row r="27" spans="1:18" ht="15" customHeight="1">
      <c r="A27" s="71">
        <v>19</v>
      </c>
      <c r="B27" s="32"/>
      <c r="C27" s="36"/>
      <c r="D27" s="48"/>
      <c r="E27" s="66"/>
      <c r="F27" s="83"/>
      <c r="G27" s="57"/>
      <c r="H27" s="57"/>
      <c r="I27" s="88">
        <f t="shared" si="0"/>
        <v>0</v>
      </c>
      <c r="J27" s="23"/>
      <c r="K27" s="20"/>
      <c r="L27" s="20"/>
      <c r="M27" s="89">
        <f t="shared" si="1"/>
        <v>0</v>
      </c>
      <c r="N27" s="90">
        <f t="shared" si="2"/>
        <v>0</v>
      </c>
      <c r="O27" s="79"/>
      <c r="P27" s="38">
        <f t="shared" si="3"/>
      </c>
      <c r="Q27" s="63"/>
      <c r="R27" s="75"/>
    </row>
    <row r="28" spans="1:18" ht="15" customHeight="1">
      <c r="A28" s="86">
        <v>20</v>
      </c>
      <c r="B28" s="32"/>
      <c r="C28" s="36"/>
      <c r="D28" s="48"/>
      <c r="E28" s="67"/>
      <c r="F28" s="54"/>
      <c r="G28" s="20"/>
      <c r="H28" s="20"/>
      <c r="I28" s="88">
        <f t="shared" si="0"/>
        <v>0</v>
      </c>
      <c r="J28" s="23"/>
      <c r="K28" s="20"/>
      <c r="L28" s="20"/>
      <c r="M28" s="89">
        <f t="shared" si="1"/>
        <v>0</v>
      </c>
      <c r="N28" s="90">
        <f t="shared" si="2"/>
        <v>0</v>
      </c>
      <c r="O28" s="79"/>
      <c r="P28" s="38">
        <f t="shared" si="3"/>
      </c>
      <c r="Q28" s="59"/>
      <c r="R28" s="75"/>
    </row>
    <row r="29" spans="1:17" ht="15" customHeight="1">
      <c r="A29" s="86">
        <v>21</v>
      </c>
      <c r="B29" s="25"/>
      <c r="C29" s="26"/>
      <c r="D29" s="58"/>
      <c r="E29" s="72"/>
      <c r="F29" s="54"/>
      <c r="G29" s="20"/>
      <c r="H29" s="20"/>
      <c r="I29" s="88">
        <f t="shared" si="0"/>
        <v>0</v>
      </c>
      <c r="J29" s="23"/>
      <c r="K29" s="20"/>
      <c r="L29" s="20"/>
      <c r="M29" s="89">
        <f t="shared" si="1"/>
        <v>0</v>
      </c>
      <c r="N29" s="90">
        <f t="shared" si="2"/>
        <v>0</v>
      </c>
      <c r="O29" s="79"/>
      <c r="P29" s="38">
        <f t="shared" si="3"/>
      </c>
      <c r="Q29" s="63"/>
    </row>
    <row r="30" spans="1:17" ht="15" customHeight="1">
      <c r="A30" s="56">
        <v>22</v>
      </c>
      <c r="B30" s="32"/>
      <c r="C30" s="36"/>
      <c r="D30" s="48"/>
      <c r="E30" s="67"/>
      <c r="F30" s="54"/>
      <c r="G30" s="20"/>
      <c r="H30" s="20"/>
      <c r="I30" s="88">
        <f t="shared" si="0"/>
        <v>0</v>
      </c>
      <c r="J30" s="23"/>
      <c r="K30" s="20"/>
      <c r="L30" s="20"/>
      <c r="M30" s="89">
        <f t="shared" si="1"/>
        <v>0</v>
      </c>
      <c r="N30" s="90">
        <f t="shared" si="2"/>
        <v>0</v>
      </c>
      <c r="O30" s="79"/>
      <c r="P30" s="38">
        <f t="shared" si="3"/>
      </c>
      <c r="Q30" s="63"/>
    </row>
    <row r="31" spans="1:17" ht="15" customHeight="1">
      <c r="A31" s="71">
        <v>23</v>
      </c>
      <c r="B31" s="32"/>
      <c r="C31" s="47"/>
      <c r="D31" s="48"/>
      <c r="E31" s="66"/>
      <c r="F31" s="54"/>
      <c r="G31" s="20"/>
      <c r="H31" s="20"/>
      <c r="I31" s="88">
        <f t="shared" si="0"/>
        <v>0</v>
      </c>
      <c r="J31" s="23"/>
      <c r="K31" s="20"/>
      <c r="L31" s="20"/>
      <c r="M31" s="89">
        <f t="shared" si="1"/>
        <v>0</v>
      </c>
      <c r="N31" s="90">
        <f t="shared" si="2"/>
        <v>0</v>
      </c>
      <c r="O31" s="79"/>
      <c r="P31" s="38">
        <f t="shared" si="3"/>
      </c>
      <c r="Q31" s="59"/>
    </row>
    <row r="32" spans="1:17" ht="15" customHeight="1">
      <c r="A32" s="86">
        <v>24</v>
      </c>
      <c r="B32" s="32"/>
      <c r="C32" s="26"/>
      <c r="D32" s="48"/>
      <c r="E32" s="66"/>
      <c r="F32" s="22"/>
      <c r="G32" s="24"/>
      <c r="H32" s="24"/>
      <c r="I32" s="88">
        <f t="shared" si="0"/>
        <v>0</v>
      </c>
      <c r="J32" s="23"/>
      <c r="K32" s="20"/>
      <c r="L32" s="20"/>
      <c r="M32" s="89">
        <f t="shared" si="1"/>
        <v>0</v>
      </c>
      <c r="N32" s="90">
        <f t="shared" si="2"/>
        <v>0</v>
      </c>
      <c r="O32" s="79"/>
      <c r="P32" s="38">
        <f t="shared" si="3"/>
      </c>
      <c r="Q32" s="49"/>
    </row>
    <row r="33" spans="1:17" ht="15" customHeight="1">
      <c r="A33" s="86">
        <v>25</v>
      </c>
      <c r="B33" s="27"/>
      <c r="C33" s="26"/>
      <c r="D33" s="50"/>
      <c r="E33" s="73"/>
      <c r="F33" s="40"/>
      <c r="G33" s="41"/>
      <c r="H33" s="41"/>
      <c r="I33" s="88">
        <f t="shared" si="0"/>
        <v>0</v>
      </c>
      <c r="J33" s="23"/>
      <c r="K33" s="20"/>
      <c r="L33" s="20"/>
      <c r="M33" s="89">
        <f t="shared" si="1"/>
        <v>0</v>
      </c>
      <c r="N33" s="90">
        <f t="shared" si="2"/>
        <v>0</v>
      </c>
      <c r="O33" s="79"/>
      <c r="P33" s="38">
        <f t="shared" si="3"/>
      </c>
      <c r="Q33" s="63"/>
    </row>
    <row r="34" spans="1:17" ht="15" customHeight="1">
      <c r="A34" s="56">
        <v>26</v>
      </c>
      <c r="B34" s="34"/>
      <c r="C34" s="37"/>
      <c r="D34" s="9"/>
      <c r="E34" s="85"/>
      <c r="F34" s="40"/>
      <c r="G34" s="41"/>
      <c r="H34" s="44"/>
      <c r="I34" s="88">
        <f t="shared" si="0"/>
        <v>0</v>
      </c>
      <c r="J34" s="23"/>
      <c r="K34" s="20"/>
      <c r="L34" s="20"/>
      <c r="M34" s="89">
        <f t="shared" si="1"/>
        <v>0</v>
      </c>
      <c r="N34" s="90">
        <f t="shared" si="2"/>
        <v>0</v>
      </c>
      <c r="O34" s="79"/>
      <c r="P34" s="38">
        <f t="shared" si="3"/>
      </c>
      <c r="Q34" s="33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4 J9:L34">
    <cfRule type="cellIs" priority="1" dxfId="0" operator="greaterThan" stopIfTrue="1">
      <formula>"n"</formula>
    </cfRule>
  </conditionalFormatting>
  <dataValidations count="1">
    <dataValidation type="whole" allowBlank="1" sqref="F25:H34 F11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2:F1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8.00390625" style="264" customWidth="1"/>
    <col min="2" max="2" width="9.140625" style="264" customWidth="1"/>
    <col min="3" max="3" width="7.57421875" style="265" customWidth="1"/>
    <col min="4" max="4" width="19.140625" style="264" customWidth="1"/>
    <col min="5" max="5" width="11.00390625" style="264" customWidth="1"/>
    <col min="6" max="16384" width="9.140625" style="264" customWidth="1"/>
  </cols>
  <sheetData>
    <row r="1" ht="144.75" customHeight="1"/>
    <row r="2" spans="2:6" ht="26.25">
      <c r="B2" s="266"/>
      <c r="C2" s="267"/>
      <c r="D2" s="266" t="s">
        <v>556</v>
      </c>
      <c r="E2" s="267"/>
      <c r="F2" s="267"/>
    </row>
    <row r="3" spans="3:4" ht="12.75">
      <c r="C3" s="268"/>
      <c r="D3" s="269"/>
    </row>
    <row r="4" spans="3:5" ht="19.5">
      <c r="C4" s="270" t="s">
        <v>557</v>
      </c>
      <c r="D4" s="271" t="s">
        <v>558</v>
      </c>
      <c r="E4" s="275" t="s">
        <v>12</v>
      </c>
    </row>
    <row r="5" spans="3:5" ht="19.5">
      <c r="C5" s="270">
        <v>1</v>
      </c>
      <c r="D5" s="271" t="s">
        <v>249</v>
      </c>
      <c r="E5" s="272">
        <v>285</v>
      </c>
    </row>
    <row r="6" spans="3:5" ht="19.5">
      <c r="C6" s="270">
        <v>2</v>
      </c>
      <c r="D6" s="271" t="s">
        <v>19</v>
      </c>
      <c r="E6" s="272">
        <v>273</v>
      </c>
    </row>
    <row r="7" spans="3:5" ht="19.5">
      <c r="C7" s="270">
        <v>3</v>
      </c>
      <c r="D7" s="271" t="s">
        <v>341</v>
      </c>
      <c r="E7" s="272">
        <v>233</v>
      </c>
    </row>
    <row r="8" spans="3:5" ht="19.5">
      <c r="C8" s="270">
        <v>4</v>
      </c>
      <c r="D8" s="271" t="s">
        <v>115</v>
      </c>
      <c r="E8" s="272">
        <v>220</v>
      </c>
    </row>
    <row r="9" spans="3:5" ht="19.5">
      <c r="C9" s="270">
        <v>5</v>
      </c>
      <c r="D9" s="271" t="s">
        <v>353</v>
      </c>
      <c r="E9" s="272">
        <v>199</v>
      </c>
    </row>
    <row r="10" spans="3:5" ht="19.5">
      <c r="C10" s="273">
        <v>6</v>
      </c>
      <c r="D10" s="271" t="s">
        <v>418</v>
      </c>
      <c r="E10" s="272">
        <v>186</v>
      </c>
    </row>
    <row r="11" spans="3:5" ht="19.5">
      <c r="C11" s="273" t="s">
        <v>562</v>
      </c>
      <c r="D11" s="271" t="s">
        <v>424</v>
      </c>
      <c r="E11" s="272">
        <v>185</v>
      </c>
    </row>
    <row r="12" spans="3:5" ht="19.5">
      <c r="C12" s="273" t="s">
        <v>562</v>
      </c>
      <c r="D12" s="271" t="s">
        <v>423</v>
      </c>
      <c r="E12" s="272">
        <v>185</v>
      </c>
    </row>
    <row r="13" spans="3:5" ht="19.5">
      <c r="C13" s="270">
        <v>9</v>
      </c>
      <c r="D13" s="271" t="s">
        <v>86</v>
      </c>
      <c r="E13" s="272">
        <v>163</v>
      </c>
    </row>
    <row r="14" spans="3:5" ht="19.5">
      <c r="C14" s="270">
        <v>10</v>
      </c>
      <c r="D14" s="271" t="s">
        <v>251</v>
      </c>
      <c r="E14" s="272">
        <v>162</v>
      </c>
    </row>
    <row r="15" spans="3:5" ht="19.5">
      <c r="C15" s="270">
        <v>11</v>
      </c>
      <c r="D15" s="271" t="s">
        <v>64</v>
      </c>
      <c r="E15" s="274">
        <v>160.5</v>
      </c>
    </row>
    <row r="16" spans="3:5" ht="19.5">
      <c r="C16" s="270">
        <v>12</v>
      </c>
      <c r="D16" s="271" t="s">
        <v>420</v>
      </c>
      <c r="E16" s="272">
        <v>120</v>
      </c>
    </row>
    <row r="17" spans="3:5" ht="19.5">
      <c r="C17" s="270">
        <v>13</v>
      </c>
      <c r="D17" s="271" t="s">
        <v>344</v>
      </c>
      <c r="E17" s="274">
        <v>103.5</v>
      </c>
    </row>
    <row r="18" spans="3:5" ht="19.5">
      <c r="C18" s="270">
        <v>14</v>
      </c>
      <c r="D18" s="271" t="s">
        <v>264</v>
      </c>
      <c r="E18" s="274">
        <v>98.5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14">
    <tabColor rgb="FF00B0F0"/>
    <pageSetUpPr fitToPage="1"/>
  </sheetPr>
  <dimension ref="A1:R54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86" t="s">
        <v>564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188</v>
      </c>
      <c r="B5" s="291"/>
      <c r="C5" s="291"/>
      <c r="D5" s="16"/>
      <c r="E5" s="76"/>
      <c r="F5" s="291" t="s">
        <v>187</v>
      </c>
      <c r="G5" s="291"/>
      <c r="H5" s="291"/>
      <c r="I5" s="10"/>
      <c r="J5" s="292" t="s">
        <v>518</v>
      </c>
      <c r="K5" s="293"/>
      <c r="L5" s="293"/>
      <c r="M5" s="10"/>
      <c r="N5" s="10"/>
      <c r="O5" s="10"/>
      <c r="P5" s="11" t="s">
        <v>171</v>
      </c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307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8"/>
    </row>
    <row r="9" spans="1:18" ht="15" customHeight="1">
      <c r="A9" s="56">
        <v>1</v>
      </c>
      <c r="B9" s="27" t="s">
        <v>431</v>
      </c>
      <c r="C9" s="26" t="s">
        <v>422</v>
      </c>
      <c r="D9" s="50" t="s">
        <v>423</v>
      </c>
      <c r="E9" s="70">
        <v>33.1</v>
      </c>
      <c r="F9" s="81">
        <v>31</v>
      </c>
      <c r="G9" s="61">
        <v>33</v>
      </c>
      <c r="H9" s="61">
        <v>34</v>
      </c>
      <c r="I9" s="88">
        <f aca="true" t="shared" si="0" ref="I9:I16">MAX(F9:H9)</f>
        <v>34</v>
      </c>
      <c r="J9" s="23">
        <v>39</v>
      </c>
      <c r="K9" s="20">
        <v>41</v>
      </c>
      <c r="L9" s="20" t="s">
        <v>163</v>
      </c>
      <c r="M9" s="89">
        <f aca="true" t="shared" si="1" ref="M9:M16">MAX(J9:L9)</f>
        <v>41</v>
      </c>
      <c r="N9" s="90">
        <f aca="true" t="shared" si="2" ref="N9:N16">SUM(I9,M9)</f>
        <v>75</v>
      </c>
      <c r="O9" s="79">
        <v>28</v>
      </c>
      <c r="P9" s="162">
        <f aca="true" t="shared" si="3" ref="P9:P16">IF(ISERROR(N9*10^(0.75194503*(LOG10(E9/175.508))^2)),"",N9*10^(0.75194503*(LOG10(E9/175.508))^2))</f>
        <v>186.0902153015907</v>
      </c>
      <c r="Q9" s="27" t="s">
        <v>437</v>
      </c>
      <c r="R9"/>
    </row>
    <row r="10" spans="1:18" ht="15" customHeight="1">
      <c r="A10" s="56">
        <v>2</v>
      </c>
      <c r="B10" s="25" t="s">
        <v>247</v>
      </c>
      <c r="C10" s="26" t="s">
        <v>248</v>
      </c>
      <c r="D10" s="58" t="s">
        <v>249</v>
      </c>
      <c r="E10" s="164">
        <v>33.35</v>
      </c>
      <c r="F10" s="82">
        <v>26</v>
      </c>
      <c r="G10" s="61">
        <v>30</v>
      </c>
      <c r="H10" s="61" t="s">
        <v>315</v>
      </c>
      <c r="I10" s="88">
        <f t="shared" si="0"/>
        <v>30</v>
      </c>
      <c r="J10" s="23">
        <v>36</v>
      </c>
      <c r="K10" s="20" t="s">
        <v>154</v>
      </c>
      <c r="L10" s="20" t="s">
        <v>154</v>
      </c>
      <c r="M10" s="89">
        <f t="shared" si="1"/>
        <v>36</v>
      </c>
      <c r="N10" s="90">
        <f t="shared" si="2"/>
        <v>66</v>
      </c>
      <c r="O10" s="79">
        <v>25</v>
      </c>
      <c r="P10" s="162">
        <f t="shared" si="3"/>
        <v>162.42536567885818</v>
      </c>
      <c r="Q10" s="63" t="s">
        <v>254</v>
      </c>
      <c r="R10"/>
    </row>
    <row r="11" spans="1:18" ht="15" customHeight="1">
      <c r="A11" s="71">
        <v>3</v>
      </c>
      <c r="B11" s="25" t="s">
        <v>192</v>
      </c>
      <c r="C11" s="26" t="s">
        <v>40</v>
      </c>
      <c r="D11" s="58" t="s">
        <v>19</v>
      </c>
      <c r="E11" s="164">
        <v>32.9</v>
      </c>
      <c r="F11" s="23">
        <v>23</v>
      </c>
      <c r="G11" s="20">
        <v>25</v>
      </c>
      <c r="H11" s="20">
        <v>26</v>
      </c>
      <c r="I11" s="88">
        <f t="shared" si="0"/>
        <v>26</v>
      </c>
      <c r="J11" s="23">
        <v>32</v>
      </c>
      <c r="K11" s="20">
        <v>34</v>
      </c>
      <c r="L11" s="20">
        <v>35</v>
      </c>
      <c r="M11" s="89">
        <f t="shared" si="1"/>
        <v>35</v>
      </c>
      <c r="N11" s="90">
        <f t="shared" si="2"/>
        <v>61</v>
      </c>
      <c r="O11" s="79">
        <v>23</v>
      </c>
      <c r="P11" s="162">
        <f t="shared" si="3"/>
        <v>152.35792339185375</v>
      </c>
      <c r="Q11" s="63" t="s">
        <v>38</v>
      </c>
      <c r="R11"/>
    </row>
    <row r="12" spans="1:18" ht="15" customHeight="1">
      <c r="A12" s="56">
        <v>4</v>
      </c>
      <c r="B12" s="25" t="s">
        <v>193</v>
      </c>
      <c r="C12" s="21" t="s">
        <v>129</v>
      </c>
      <c r="D12" s="58" t="s">
        <v>19</v>
      </c>
      <c r="E12" s="70">
        <v>32.45</v>
      </c>
      <c r="F12" s="23">
        <v>25</v>
      </c>
      <c r="G12" s="20" t="s">
        <v>356</v>
      </c>
      <c r="H12" s="20" t="s">
        <v>356</v>
      </c>
      <c r="I12" s="88">
        <f t="shared" si="0"/>
        <v>25</v>
      </c>
      <c r="J12" s="23">
        <v>33</v>
      </c>
      <c r="K12" s="20" t="s">
        <v>148</v>
      </c>
      <c r="L12" s="20">
        <v>36</v>
      </c>
      <c r="M12" s="89">
        <f t="shared" si="1"/>
        <v>36</v>
      </c>
      <c r="N12" s="90">
        <f t="shared" si="2"/>
        <v>61</v>
      </c>
      <c r="O12" s="79">
        <v>22</v>
      </c>
      <c r="P12" s="162">
        <f t="shared" si="3"/>
        <v>154.6793236339747</v>
      </c>
      <c r="Q12" s="59" t="s">
        <v>134</v>
      </c>
      <c r="R12"/>
    </row>
    <row r="13" spans="1:17" ht="15" customHeight="1">
      <c r="A13" s="56">
        <v>5</v>
      </c>
      <c r="B13" s="27" t="s">
        <v>191</v>
      </c>
      <c r="C13" s="26" t="s">
        <v>57</v>
      </c>
      <c r="D13" s="60" t="s">
        <v>19</v>
      </c>
      <c r="E13" s="70">
        <v>30.3</v>
      </c>
      <c r="F13" s="84">
        <v>21</v>
      </c>
      <c r="G13" s="20">
        <v>22</v>
      </c>
      <c r="H13" s="20">
        <v>23</v>
      </c>
      <c r="I13" s="88">
        <f t="shared" si="0"/>
        <v>23</v>
      </c>
      <c r="J13" s="23">
        <v>26</v>
      </c>
      <c r="K13" s="20">
        <v>28</v>
      </c>
      <c r="L13" s="20">
        <v>30</v>
      </c>
      <c r="M13" s="89">
        <f t="shared" si="1"/>
        <v>30</v>
      </c>
      <c r="N13" s="90">
        <f t="shared" si="2"/>
        <v>53</v>
      </c>
      <c r="O13" s="79">
        <v>21</v>
      </c>
      <c r="P13" s="162">
        <f t="shared" si="3"/>
        <v>145.1669568354969</v>
      </c>
      <c r="Q13" s="27" t="s">
        <v>38</v>
      </c>
    </row>
    <row r="14" spans="1:17" ht="15" customHeight="1">
      <c r="A14" s="71">
        <v>6</v>
      </c>
      <c r="B14" s="25" t="s">
        <v>430</v>
      </c>
      <c r="C14" s="26" t="s">
        <v>421</v>
      </c>
      <c r="D14" s="58" t="s">
        <v>418</v>
      </c>
      <c r="E14" s="166">
        <v>31.1</v>
      </c>
      <c r="F14" s="62">
        <v>18</v>
      </c>
      <c r="G14" s="61">
        <v>20</v>
      </c>
      <c r="H14" s="61">
        <v>21</v>
      </c>
      <c r="I14" s="88">
        <f t="shared" si="0"/>
        <v>21</v>
      </c>
      <c r="J14" s="23" t="s">
        <v>147</v>
      </c>
      <c r="K14" s="20">
        <v>27</v>
      </c>
      <c r="L14" s="20" t="s">
        <v>146</v>
      </c>
      <c r="M14" s="89">
        <f t="shared" si="1"/>
        <v>27</v>
      </c>
      <c r="N14" s="90">
        <f t="shared" si="2"/>
        <v>48</v>
      </c>
      <c r="O14" s="79">
        <v>20</v>
      </c>
      <c r="P14" s="162">
        <f t="shared" si="3"/>
        <v>127.62776652091719</v>
      </c>
      <c r="Q14" s="63" t="s">
        <v>435</v>
      </c>
    </row>
    <row r="15" spans="1:17" ht="15" customHeight="1">
      <c r="A15" s="56">
        <v>7</v>
      </c>
      <c r="B15" s="25" t="s">
        <v>258</v>
      </c>
      <c r="C15" s="165" t="s">
        <v>250</v>
      </c>
      <c r="D15" s="58" t="s">
        <v>251</v>
      </c>
      <c r="E15" s="166">
        <v>33.1</v>
      </c>
      <c r="F15" s="54">
        <v>18</v>
      </c>
      <c r="G15" s="20">
        <v>20</v>
      </c>
      <c r="H15" s="20" t="s">
        <v>261</v>
      </c>
      <c r="I15" s="88">
        <f t="shared" si="0"/>
        <v>20</v>
      </c>
      <c r="J15" s="23">
        <v>22</v>
      </c>
      <c r="K15" s="20">
        <v>25</v>
      </c>
      <c r="L15" s="20">
        <v>27</v>
      </c>
      <c r="M15" s="89">
        <f t="shared" si="1"/>
        <v>27</v>
      </c>
      <c r="N15" s="90">
        <f t="shared" si="2"/>
        <v>47</v>
      </c>
      <c r="O15" s="79">
        <v>19</v>
      </c>
      <c r="P15" s="162">
        <f t="shared" si="3"/>
        <v>116.61653492233016</v>
      </c>
      <c r="Q15" s="63" t="s">
        <v>255</v>
      </c>
    </row>
    <row r="16" spans="1:17" ht="15" customHeight="1">
      <c r="A16" s="86">
        <v>8</v>
      </c>
      <c r="B16" s="32" t="s">
        <v>358</v>
      </c>
      <c r="C16" s="26" t="s">
        <v>340</v>
      </c>
      <c r="D16" s="48" t="s">
        <v>341</v>
      </c>
      <c r="E16" s="64">
        <v>30</v>
      </c>
      <c r="F16" s="22">
        <v>18</v>
      </c>
      <c r="G16" s="24">
        <v>20</v>
      </c>
      <c r="H16" s="24">
        <v>22</v>
      </c>
      <c r="I16" s="88">
        <f t="shared" si="0"/>
        <v>22</v>
      </c>
      <c r="J16" s="23">
        <v>23</v>
      </c>
      <c r="K16" s="20">
        <v>25</v>
      </c>
      <c r="L16" s="20" t="s">
        <v>147</v>
      </c>
      <c r="M16" s="89">
        <f t="shared" si="1"/>
        <v>25</v>
      </c>
      <c r="N16" s="90">
        <f t="shared" si="2"/>
        <v>47</v>
      </c>
      <c r="O16" s="79">
        <v>18</v>
      </c>
      <c r="P16" s="38">
        <f t="shared" si="3"/>
        <v>130.2151437622076</v>
      </c>
      <c r="Q16" s="59" t="s">
        <v>347</v>
      </c>
    </row>
    <row r="17" spans="1:17" ht="15" customHeight="1">
      <c r="A17" s="87">
        <v>9</v>
      </c>
      <c r="B17" s="30" t="s">
        <v>434</v>
      </c>
      <c r="C17" s="55" t="s">
        <v>427</v>
      </c>
      <c r="D17" s="31" t="s">
        <v>418</v>
      </c>
      <c r="E17" s="67">
        <v>34.1</v>
      </c>
      <c r="F17" s="40">
        <v>17</v>
      </c>
      <c r="G17" s="41">
        <v>18</v>
      </c>
      <c r="H17" s="41">
        <v>19</v>
      </c>
      <c r="I17" s="88">
        <f aca="true" t="shared" si="4" ref="I17:I30">MAX(F17:H17)</f>
        <v>19</v>
      </c>
      <c r="J17" s="23">
        <v>24</v>
      </c>
      <c r="K17" s="20">
        <v>26</v>
      </c>
      <c r="L17" s="20" t="s">
        <v>355</v>
      </c>
      <c r="M17" s="89">
        <f aca="true" t="shared" si="5" ref="M17:M30">MAX(J17:L17)</f>
        <v>26</v>
      </c>
      <c r="N17" s="90">
        <f aca="true" t="shared" si="6" ref="N17:N30">SUM(I17,M17)</f>
        <v>45</v>
      </c>
      <c r="O17" s="79">
        <v>17</v>
      </c>
      <c r="P17" s="38">
        <f aca="true" t="shared" si="7" ref="P17:P30">IF(ISERROR(N17*10^(0.75194503*(LOG10(E17/175.508))^2)),"",N17*10^(0.75194503*(LOG10(E17/175.508))^2))</f>
        <v>108.1226935364822</v>
      </c>
      <c r="Q17" s="49" t="s">
        <v>435</v>
      </c>
    </row>
    <row r="18" spans="1:17" ht="15" customHeight="1">
      <c r="A18" s="86">
        <v>10</v>
      </c>
      <c r="B18" s="32" t="s">
        <v>433</v>
      </c>
      <c r="C18" s="47" t="s">
        <v>426</v>
      </c>
      <c r="D18" s="48" t="s">
        <v>423</v>
      </c>
      <c r="E18" s="64">
        <v>30</v>
      </c>
      <c r="F18" s="62">
        <v>17</v>
      </c>
      <c r="G18" s="61">
        <v>18</v>
      </c>
      <c r="H18" s="61">
        <v>19</v>
      </c>
      <c r="I18" s="88">
        <f t="shared" si="4"/>
        <v>19</v>
      </c>
      <c r="J18" s="23">
        <v>23</v>
      </c>
      <c r="K18" s="20">
        <v>25</v>
      </c>
      <c r="L18" s="20">
        <v>26</v>
      </c>
      <c r="M18" s="89">
        <f t="shared" si="5"/>
        <v>26</v>
      </c>
      <c r="N18" s="90">
        <f t="shared" si="6"/>
        <v>45</v>
      </c>
      <c r="O18" s="79">
        <v>16</v>
      </c>
      <c r="P18" s="38">
        <f t="shared" si="7"/>
        <v>124.6740738148796</v>
      </c>
      <c r="Q18" s="59" t="s">
        <v>437</v>
      </c>
    </row>
    <row r="19" spans="1:17" ht="15" customHeight="1">
      <c r="A19" s="86">
        <v>11</v>
      </c>
      <c r="B19" s="92" t="s">
        <v>428</v>
      </c>
      <c r="C19" s="94" t="s">
        <v>417</v>
      </c>
      <c r="D19" s="97" t="s">
        <v>418</v>
      </c>
      <c r="E19" s="67">
        <v>28.8</v>
      </c>
      <c r="F19" s="62">
        <v>15</v>
      </c>
      <c r="G19" s="61">
        <v>17</v>
      </c>
      <c r="H19" s="61">
        <v>19</v>
      </c>
      <c r="I19" s="88">
        <f t="shared" si="4"/>
        <v>19</v>
      </c>
      <c r="J19" s="23">
        <v>20</v>
      </c>
      <c r="K19" s="20">
        <v>22</v>
      </c>
      <c r="L19" s="20">
        <v>25</v>
      </c>
      <c r="M19" s="89">
        <f t="shared" si="5"/>
        <v>25</v>
      </c>
      <c r="N19" s="90">
        <f t="shared" si="6"/>
        <v>44</v>
      </c>
      <c r="O19" s="79">
        <v>15</v>
      </c>
      <c r="P19" s="38">
        <f t="shared" si="7"/>
        <v>127.85189909079911</v>
      </c>
      <c r="Q19" s="59" t="s">
        <v>435</v>
      </c>
    </row>
    <row r="20" spans="1:17" ht="15" customHeight="1">
      <c r="A20" s="87">
        <v>12</v>
      </c>
      <c r="B20" s="27" t="s">
        <v>359</v>
      </c>
      <c r="C20" s="26" t="s">
        <v>342</v>
      </c>
      <c r="D20" s="48" t="s">
        <v>341</v>
      </c>
      <c r="E20" s="67">
        <v>31.6</v>
      </c>
      <c r="F20" s="68">
        <v>17</v>
      </c>
      <c r="G20" s="39">
        <v>19</v>
      </c>
      <c r="H20" s="39" t="s">
        <v>159</v>
      </c>
      <c r="I20" s="88">
        <f t="shared" si="4"/>
        <v>19</v>
      </c>
      <c r="J20" s="23">
        <v>21</v>
      </c>
      <c r="K20" s="20">
        <v>23</v>
      </c>
      <c r="L20" s="20">
        <v>24</v>
      </c>
      <c r="M20" s="89">
        <f t="shared" si="5"/>
        <v>24</v>
      </c>
      <c r="N20" s="90">
        <f t="shared" si="6"/>
        <v>43</v>
      </c>
      <c r="O20" s="79">
        <v>14</v>
      </c>
      <c r="P20" s="38">
        <f t="shared" si="7"/>
        <v>112.29999056866384</v>
      </c>
      <c r="Q20" s="49" t="s">
        <v>347</v>
      </c>
    </row>
    <row r="21" spans="1:17" ht="15" customHeight="1">
      <c r="A21" s="86">
        <v>13</v>
      </c>
      <c r="B21" s="27" t="s">
        <v>195</v>
      </c>
      <c r="C21" s="37" t="s">
        <v>35</v>
      </c>
      <c r="D21" s="48" t="s">
        <v>19</v>
      </c>
      <c r="E21" s="67">
        <v>33.5</v>
      </c>
      <c r="F21" s="68">
        <v>15</v>
      </c>
      <c r="G21" s="39">
        <v>17</v>
      </c>
      <c r="H21" s="39" t="s">
        <v>140</v>
      </c>
      <c r="I21" s="88">
        <f t="shared" si="4"/>
        <v>17</v>
      </c>
      <c r="J21" s="23">
        <v>20</v>
      </c>
      <c r="K21" s="20">
        <v>23</v>
      </c>
      <c r="L21" s="20">
        <v>25</v>
      </c>
      <c r="M21" s="89">
        <f t="shared" si="5"/>
        <v>25</v>
      </c>
      <c r="N21" s="90">
        <f t="shared" si="6"/>
        <v>42</v>
      </c>
      <c r="O21" s="79">
        <v>13</v>
      </c>
      <c r="P21" s="38">
        <f t="shared" si="7"/>
        <v>102.86039762980376</v>
      </c>
      <c r="Q21" s="59" t="s">
        <v>68</v>
      </c>
    </row>
    <row r="22" spans="1:17" ht="15" customHeight="1">
      <c r="A22" s="86">
        <v>14</v>
      </c>
      <c r="B22" s="29" t="s">
        <v>361</v>
      </c>
      <c r="C22" s="28" t="s">
        <v>345</v>
      </c>
      <c r="D22" s="31" t="s">
        <v>344</v>
      </c>
      <c r="E22" s="66">
        <v>32.7</v>
      </c>
      <c r="F22" s="62">
        <v>14</v>
      </c>
      <c r="G22" s="61">
        <v>16</v>
      </c>
      <c r="H22" s="61">
        <v>18</v>
      </c>
      <c r="I22" s="88">
        <f t="shared" si="4"/>
        <v>18</v>
      </c>
      <c r="J22" s="23">
        <v>20</v>
      </c>
      <c r="K22" s="20">
        <v>22</v>
      </c>
      <c r="L22" s="20">
        <v>23</v>
      </c>
      <c r="M22" s="89">
        <f t="shared" si="5"/>
        <v>23</v>
      </c>
      <c r="N22" s="90">
        <f t="shared" si="6"/>
        <v>41</v>
      </c>
      <c r="O22" s="79">
        <v>12</v>
      </c>
      <c r="P22" s="38">
        <f t="shared" si="7"/>
        <v>103.09082934147797</v>
      </c>
      <c r="Q22" s="59" t="s">
        <v>348</v>
      </c>
    </row>
    <row r="23" spans="1:17" ht="15" customHeight="1">
      <c r="A23" s="87">
        <v>15</v>
      </c>
      <c r="B23" s="29" t="s">
        <v>190</v>
      </c>
      <c r="C23" s="28" t="s">
        <v>89</v>
      </c>
      <c r="D23" s="31" t="s">
        <v>115</v>
      </c>
      <c r="E23" s="67">
        <v>29.5</v>
      </c>
      <c r="F23" s="62">
        <v>15</v>
      </c>
      <c r="G23" s="61">
        <v>17</v>
      </c>
      <c r="H23" s="61" t="s">
        <v>140</v>
      </c>
      <c r="I23" s="88">
        <f t="shared" si="4"/>
        <v>17</v>
      </c>
      <c r="J23" s="23">
        <v>20</v>
      </c>
      <c r="K23" s="20">
        <v>22</v>
      </c>
      <c r="L23" s="20">
        <v>23</v>
      </c>
      <c r="M23" s="89">
        <f t="shared" si="5"/>
        <v>23</v>
      </c>
      <c r="N23" s="90">
        <f t="shared" si="6"/>
        <v>40</v>
      </c>
      <c r="O23" s="79">
        <v>11</v>
      </c>
      <c r="P23" s="38">
        <f t="shared" si="7"/>
        <v>113.00175071202821</v>
      </c>
      <c r="Q23" s="27" t="s">
        <v>112</v>
      </c>
    </row>
    <row r="24" spans="1:17" ht="15" customHeight="1">
      <c r="A24" s="86">
        <v>16</v>
      </c>
      <c r="B24" s="30" t="s">
        <v>256</v>
      </c>
      <c r="C24" s="55" t="s">
        <v>252</v>
      </c>
      <c r="D24" s="31" t="s">
        <v>251</v>
      </c>
      <c r="E24" s="67">
        <v>30.7</v>
      </c>
      <c r="F24" s="68">
        <v>15</v>
      </c>
      <c r="G24" s="39">
        <v>16</v>
      </c>
      <c r="H24" s="39">
        <v>17</v>
      </c>
      <c r="I24" s="88">
        <f t="shared" si="4"/>
        <v>17</v>
      </c>
      <c r="J24" s="23">
        <v>18</v>
      </c>
      <c r="K24" s="20">
        <v>19</v>
      </c>
      <c r="L24" s="20">
        <v>20</v>
      </c>
      <c r="M24" s="89">
        <f t="shared" si="5"/>
        <v>20</v>
      </c>
      <c r="N24" s="90">
        <f t="shared" si="6"/>
        <v>37</v>
      </c>
      <c r="O24" s="79">
        <v>10</v>
      </c>
      <c r="P24" s="38">
        <f t="shared" si="7"/>
        <v>99.8351745346967</v>
      </c>
      <c r="Q24" s="59" t="s">
        <v>255</v>
      </c>
    </row>
    <row r="25" spans="1:17" ht="15" customHeight="1">
      <c r="A25" s="86">
        <v>17</v>
      </c>
      <c r="B25" s="29" t="s">
        <v>194</v>
      </c>
      <c r="C25" s="95" t="s">
        <v>185</v>
      </c>
      <c r="D25" s="31" t="s">
        <v>64</v>
      </c>
      <c r="E25" s="66">
        <v>28</v>
      </c>
      <c r="F25" s="54">
        <v>15</v>
      </c>
      <c r="G25" s="20" t="s">
        <v>166</v>
      </c>
      <c r="H25" s="20" t="s">
        <v>166</v>
      </c>
      <c r="I25" s="88">
        <f t="shared" si="4"/>
        <v>15</v>
      </c>
      <c r="J25" s="23">
        <v>22</v>
      </c>
      <c r="K25" s="20" t="s">
        <v>166</v>
      </c>
      <c r="L25" s="20" t="s">
        <v>166</v>
      </c>
      <c r="M25" s="89">
        <f t="shared" si="5"/>
        <v>22</v>
      </c>
      <c r="N25" s="90">
        <f t="shared" si="6"/>
        <v>37</v>
      </c>
      <c r="O25" s="79">
        <v>9</v>
      </c>
      <c r="P25" s="38">
        <f t="shared" si="7"/>
        <v>111.1758498163541</v>
      </c>
      <c r="Q25" s="59" t="s">
        <v>65</v>
      </c>
    </row>
    <row r="26" spans="1:18" ht="15" customHeight="1">
      <c r="A26" s="87">
        <v>18</v>
      </c>
      <c r="B26" s="32" t="s">
        <v>360</v>
      </c>
      <c r="C26" s="47" t="s">
        <v>343</v>
      </c>
      <c r="D26" s="48" t="s">
        <v>344</v>
      </c>
      <c r="E26" s="66">
        <v>25.3</v>
      </c>
      <c r="F26" s="54">
        <v>10</v>
      </c>
      <c r="G26" s="20">
        <v>12</v>
      </c>
      <c r="H26" s="20">
        <v>14</v>
      </c>
      <c r="I26" s="88">
        <f t="shared" si="4"/>
        <v>14</v>
      </c>
      <c r="J26" s="23">
        <v>17</v>
      </c>
      <c r="K26" s="20">
        <v>19</v>
      </c>
      <c r="L26" s="20">
        <v>20</v>
      </c>
      <c r="M26" s="89">
        <f t="shared" si="5"/>
        <v>20</v>
      </c>
      <c r="N26" s="90">
        <f t="shared" si="6"/>
        <v>34</v>
      </c>
      <c r="O26" s="79">
        <v>8</v>
      </c>
      <c r="P26" s="38">
        <f t="shared" si="7"/>
        <v>115.75465740396182</v>
      </c>
      <c r="Q26" s="59" t="s">
        <v>348</v>
      </c>
      <c r="R26" s="75"/>
    </row>
    <row r="27" spans="1:18" ht="15" customHeight="1">
      <c r="A27" s="86">
        <v>19</v>
      </c>
      <c r="B27" s="32" t="s">
        <v>429</v>
      </c>
      <c r="C27" s="47" t="s">
        <v>419</v>
      </c>
      <c r="D27" s="48" t="s">
        <v>420</v>
      </c>
      <c r="E27" s="66">
        <v>27.6</v>
      </c>
      <c r="F27" s="54">
        <v>14</v>
      </c>
      <c r="G27" s="20" t="s">
        <v>141</v>
      </c>
      <c r="H27" s="20" t="s">
        <v>141</v>
      </c>
      <c r="I27" s="88">
        <f t="shared" si="4"/>
        <v>14</v>
      </c>
      <c r="J27" s="23">
        <v>18</v>
      </c>
      <c r="K27" s="20" t="s">
        <v>159</v>
      </c>
      <c r="L27" s="20" t="s">
        <v>159</v>
      </c>
      <c r="M27" s="89">
        <f t="shared" si="5"/>
        <v>18</v>
      </c>
      <c r="N27" s="90">
        <f t="shared" si="6"/>
        <v>32</v>
      </c>
      <c r="O27" s="79">
        <v>7</v>
      </c>
      <c r="P27" s="38">
        <f t="shared" si="7"/>
        <v>97.83164886707877</v>
      </c>
      <c r="Q27" s="49" t="s">
        <v>436</v>
      </c>
      <c r="R27" s="75"/>
    </row>
    <row r="28" spans="1:18" ht="15" customHeight="1">
      <c r="A28" s="86">
        <v>20</v>
      </c>
      <c r="B28" s="32" t="s">
        <v>257</v>
      </c>
      <c r="C28" s="47" t="s">
        <v>253</v>
      </c>
      <c r="D28" s="48" t="s">
        <v>251</v>
      </c>
      <c r="E28" s="66">
        <v>33</v>
      </c>
      <c r="F28" s="54">
        <v>10</v>
      </c>
      <c r="G28" s="20">
        <v>12</v>
      </c>
      <c r="H28" s="20">
        <v>14</v>
      </c>
      <c r="I28" s="88">
        <f t="shared" si="4"/>
        <v>14</v>
      </c>
      <c r="J28" s="23">
        <v>15</v>
      </c>
      <c r="K28" s="20" t="s">
        <v>142</v>
      </c>
      <c r="L28" s="20">
        <v>17</v>
      </c>
      <c r="M28" s="89">
        <f t="shared" si="5"/>
        <v>17</v>
      </c>
      <c r="N28" s="90">
        <f t="shared" si="6"/>
        <v>31</v>
      </c>
      <c r="O28" s="79">
        <v>6</v>
      </c>
      <c r="P28" s="38">
        <f t="shared" si="7"/>
        <v>77.17150275714464</v>
      </c>
      <c r="Q28" s="49" t="s">
        <v>255</v>
      </c>
      <c r="R28" s="75"/>
    </row>
    <row r="29" spans="1:17" ht="15" customHeight="1">
      <c r="A29" s="87">
        <v>21</v>
      </c>
      <c r="B29" s="32" t="s">
        <v>432</v>
      </c>
      <c r="C29" s="47" t="s">
        <v>507</v>
      </c>
      <c r="D29" s="48" t="s">
        <v>424</v>
      </c>
      <c r="E29" s="66">
        <v>30.1</v>
      </c>
      <c r="F29" s="54">
        <v>10</v>
      </c>
      <c r="G29" s="20">
        <v>11</v>
      </c>
      <c r="H29" s="20" t="s">
        <v>425</v>
      </c>
      <c r="I29" s="88">
        <f t="shared" si="4"/>
        <v>11</v>
      </c>
      <c r="J29" s="23">
        <v>15</v>
      </c>
      <c r="K29" s="20">
        <v>16</v>
      </c>
      <c r="L29" s="20">
        <v>17</v>
      </c>
      <c r="M29" s="89">
        <f t="shared" si="5"/>
        <v>17</v>
      </c>
      <c r="N29" s="90">
        <f t="shared" si="6"/>
        <v>28</v>
      </c>
      <c r="O29" s="79">
        <v>5</v>
      </c>
      <c r="P29" s="38">
        <f t="shared" si="7"/>
        <v>77.27798602307915</v>
      </c>
      <c r="Q29" s="49" t="s">
        <v>438</v>
      </c>
    </row>
    <row r="30" spans="1:17" ht="15" customHeight="1">
      <c r="A30" s="86">
        <v>22</v>
      </c>
      <c r="B30" s="34" t="s">
        <v>362</v>
      </c>
      <c r="C30" s="37" t="s">
        <v>346</v>
      </c>
      <c r="D30" s="48" t="s">
        <v>344</v>
      </c>
      <c r="E30" s="85">
        <v>25</v>
      </c>
      <c r="F30" s="40">
        <v>8</v>
      </c>
      <c r="G30" s="41">
        <v>10</v>
      </c>
      <c r="H30" s="44">
        <v>11</v>
      </c>
      <c r="I30" s="88">
        <f t="shared" si="4"/>
        <v>11</v>
      </c>
      <c r="J30" s="23">
        <v>10</v>
      </c>
      <c r="K30" s="20">
        <v>12</v>
      </c>
      <c r="L30" s="20">
        <v>14</v>
      </c>
      <c r="M30" s="89">
        <f t="shared" si="5"/>
        <v>14</v>
      </c>
      <c r="N30" s="90">
        <f t="shared" si="6"/>
        <v>25</v>
      </c>
      <c r="O30" s="79">
        <v>4</v>
      </c>
      <c r="P30" s="38">
        <f t="shared" si="7"/>
        <v>86.41184642417566</v>
      </c>
      <c r="Q30" s="49" t="s">
        <v>348</v>
      </c>
    </row>
    <row r="31" spans="1:17" ht="15" customHeight="1" hidden="1">
      <c r="A31" s="86">
        <v>23</v>
      </c>
      <c r="B31" s="34"/>
      <c r="C31" s="37"/>
      <c r="D31" s="48"/>
      <c r="E31" s="85"/>
      <c r="F31" s="40"/>
      <c r="G31" s="41"/>
      <c r="H31" s="44"/>
      <c r="I31" s="88">
        <f aca="true" t="shared" si="8" ref="I31:I54">MAX(F31:H31)</f>
        <v>0</v>
      </c>
      <c r="J31" s="23"/>
      <c r="K31" s="20"/>
      <c r="L31" s="20"/>
      <c r="M31" s="89">
        <f aca="true" t="shared" si="9" ref="M31:M54">MAX(J31:L31)</f>
        <v>0</v>
      </c>
      <c r="N31" s="90">
        <f aca="true" t="shared" si="10" ref="N31:N54">SUM(I31,M31)</f>
        <v>0</v>
      </c>
      <c r="O31" s="79"/>
      <c r="P31" s="38">
        <f aca="true" t="shared" si="11" ref="P31:P54">IF(ISERROR(N31*10^(0.75194503*(LOG10(E31/175.508))^2)),"",N31*10^(0.75194503*(LOG10(E31/175.508))^2))</f>
      </c>
      <c r="Q31" s="49"/>
    </row>
    <row r="32" spans="1:17" ht="15" customHeight="1" hidden="1">
      <c r="A32" s="87">
        <v>24</v>
      </c>
      <c r="B32" s="30"/>
      <c r="C32" s="55"/>
      <c r="D32" s="31"/>
      <c r="E32" s="67"/>
      <c r="F32" s="40"/>
      <c r="G32" s="41"/>
      <c r="H32" s="41"/>
      <c r="I32" s="88"/>
      <c r="J32" s="23"/>
      <c r="K32" s="20"/>
      <c r="L32" s="20"/>
      <c r="M32" s="89"/>
      <c r="N32" s="90"/>
      <c r="O32" s="79"/>
      <c r="P32" s="38"/>
      <c r="Q32" s="49"/>
    </row>
    <row r="33" spans="1:17" ht="15" customHeight="1" hidden="1">
      <c r="A33" s="86">
        <v>25</v>
      </c>
      <c r="B33" s="32"/>
      <c r="C33" s="47"/>
      <c r="D33" s="48"/>
      <c r="E33" s="64"/>
      <c r="F33" s="62"/>
      <c r="G33" s="61"/>
      <c r="H33" s="61"/>
      <c r="I33" s="88"/>
      <c r="J33" s="23"/>
      <c r="K33" s="20"/>
      <c r="L33" s="20"/>
      <c r="M33" s="89"/>
      <c r="N33" s="90"/>
      <c r="O33" s="79"/>
      <c r="P33" s="38"/>
      <c r="Q33" s="59"/>
    </row>
    <row r="34" spans="1:17" ht="15" customHeight="1" hidden="1">
      <c r="A34" s="86">
        <v>26</v>
      </c>
      <c r="B34" s="32"/>
      <c r="C34" s="47"/>
      <c r="D34" s="48"/>
      <c r="E34" s="66"/>
      <c r="F34" s="54"/>
      <c r="G34" s="20"/>
      <c r="H34" s="20"/>
      <c r="I34" s="88">
        <f t="shared" si="8"/>
        <v>0</v>
      </c>
      <c r="J34" s="23"/>
      <c r="K34" s="20"/>
      <c r="L34" s="20"/>
      <c r="M34" s="89">
        <f t="shared" si="9"/>
        <v>0</v>
      </c>
      <c r="N34" s="90">
        <f t="shared" si="10"/>
        <v>0</v>
      </c>
      <c r="O34" s="79"/>
      <c r="P34" s="38">
        <f t="shared" si="11"/>
      </c>
      <c r="Q34" s="49"/>
    </row>
    <row r="35" spans="1:17" ht="15" customHeight="1" hidden="1">
      <c r="A35" s="87">
        <v>27</v>
      </c>
      <c r="B35" s="32"/>
      <c r="C35" s="26"/>
      <c r="D35" s="48"/>
      <c r="E35" s="66"/>
      <c r="F35" s="22"/>
      <c r="G35" s="24"/>
      <c r="H35" s="24"/>
      <c r="I35" s="88">
        <f t="shared" si="8"/>
        <v>0</v>
      </c>
      <c r="J35" s="23"/>
      <c r="K35" s="20"/>
      <c r="L35" s="20"/>
      <c r="M35" s="89">
        <f t="shared" si="9"/>
        <v>0</v>
      </c>
      <c r="N35" s="90">
        <f t="shared" si="10"/>
        <v>0</v>
      </c>
      <c r="O35" s="79"/>
      <c r="P35" s="38">
        <f t="shared" si="11"/>
      </c>
      <c r="Q35" s="59"/>
    </row>
    <row r="36" spans="1:17" ht="15" customHeight="1" hidden="1">
      <c r="A36" s="86">
        <v>28</v>
      </c>
      <c r="B36" s="32"/>
      <c r="C36" s="26"/>
      <c r="D36" s="80"/>
      <c r="E36" s="73"/>
      <c r="F36" s="54"/>
      <c r="G36" s="20"/>
      <c r="H36" s="20"/>
      <c r="I36" s="88">
        <f t="shared" si="8"/>
        <v>0</v>
      </c>
      <c r="J36" s="23"/>
      <c r="K36" s="20"/>
      <c r="L36" s="20"/>
      <c r="M36" s="89">
        <f>MAX(J36:L36)</f>
        <v>0</v>
      </c>
      <c r="N36" s="90">
        <f>SUM(I36,M36)</f>
        <v>0</v>
      </c>
      <c r="O36" s="79"/>
      <c r="P36" s="38">
        <f>IF(ISERROR(N36*10^(0.75194503*(LOG10(E36/175.508))^2)),"",N36*10^(0.75194503*(LOG10(E36/175.508))^2))</f>
      </c>
      <c r="Q36" s="59"/>
    </row>
    <row r="37" spans="1:17" ht="15" customHeight="1" hidden="1">
      <c r="A37" s="86">
        <v>29</v>
      </c>
      <c r="B37" s="35"/>
      <c r="C37" s="46"/>
      <c r="D37" s="80"/>
      <c r="E37" s="73"/>
      <c r="F37" s="54"/>
      <c r="G37" s="20"/>
      <c r="H37" s="20"/>
      <c r="I37" s="88">
        <f t="shared" si="8"/>
        <v>0</v>
      </c>
      <c r="J37" s="23"/>
      <c r="K37" s="20"/>
      <c r="L37" s="20"/>
      <c r="M37" s="89">
        <f t="shared" si="9"/>
        <v>0</v>
      </c>
      <c r="N37" s="90">
        <f t="shared" si="10"/>
        <v>0</v>
      </c>
      <c r="O37" s="79"/>
      <c r="P37" s="38">
        <f t="shared" si="11"/>
      </c>
      <c r="Q37" s="59"/>
    </row>
    <row r="38" spans="1:17" ht="15" customHeight="1" hidden="1">
      <c r="A38" s="87">
        <v>30</v>
      </c>
      <c r="B38" s="27"/>
      <c r="C38" s="26"/>
      <c r="D38" s="48"/>
      <c r="E38" s="67"/>
      <c r="F38" s="40"/>
      <c r="G38" s="41"/>
      <c r="H38" s="41"/>
      <c r="I38" s="88">
        <f t="shared" si="8"/>
        <v>0</v>
      </c>
      <c r="J38" s="23"/>
      <c r="K38" s="20"/>
      <c r="L38" s="20"/>
      <c r="M38" s="89">
        <f t="shared" si="9"/>
        <v>0</v>
      </c>
      <c r="N38" s="90">
        <f t="shared" si="10"/>
        <v>0</v>
      </c>
      <c r="O38" s="79"/>
      <c r="P38" s="38">
        <f t="shared" si="11"/>
      </c>
      <c r="Q38" s="59"/>
    </row>
    <row r="39" spans="1:17" ht="15" customHeight="1" hidden="1">
      <c r="A39" s="86">
        <v>31</v>
      </c>
      <c r="B39" s="34"/>
      <c r="C39" s="37"/>
      <c r="D39" s="48"/>
      <c r="E39" s="85"/>
      <c r="F39" s="40"/>
      <c r="G39" s="41"/>
      <c r="H39" s="44"/>
      <c r="I39" s="88">
        <f t="shared" si="8"/>
        <v>0</v>
      </c>
      <c r="J39" s="23"/>
      <c r="K39" s="20"/>
      <c r="L39" s="20"/>
      <c r="M39" s="89">
        <f t="shared" si="9"/>
        <v>0</v>
      </c>
      <c r="N39" s="90">
        <f t="shared" si="10"/>
        <v>0</v>
      </c>
      <c r="O39" s="79"/>
      <c r="P39" s="38">
        <f t="shared" si="11"/>
      </c>
      <c r="Q39" s="49"/>
    </row>
    <row r="40" spans="1:17" ht="15" customHeight="1" hidden="1">
      <c r="A40" s="86">
        <v>32</v>
      </c>
      <c r="B40" s="27"/>
      <c r="C40" s="26"/>
      <c r="D40" s="48"/>
      <c r="E40" s="73"/>
      <c r="F40" s="40"/>
      <c r="G40" s="41"/>
      <c r="H40" s="41"/>
      <c r="I40" s="88">
        <f t="shared" si="8"/>
        <v>0</v>
      </c>
      <c r="J40" s="23"/>
      <c r="K40" s="20"/>
      <c r="L40" s="20"/>
      <c r="M40" s="89">
        <f t="shared" si="9"/>
        <v>0</v>
      </c>
      <c r="N40" s="90">
        <f t="shared" si="10"/>
        <v>0</v>
      </c>
      <c r="O40" s="79"/>
      <c r="P40" s="38">
        <f t="shared" si="11"/>
      </c>
      <c r="Q40" s="49"/>
    </row>
    <row r="41" spans="1:17" ht="15" customHeight="1" hidden="1">
      <c r="A41" s="87">
        <v>33</v>
      </c>
      <c r="B41" s="34"/>
      <c r="C41" s="37"/>
      <c r="D41" s="48"/>
      <c r="E41" s="85"/>
      <c r="F41" s="40"/>
      <c r="G41" s="41"/>
      <c r="H41" s="44"/>
      <c r="I41" s="88">
        <f t="shared" si="8"/>
        <v>0</v>
      </c>
      <c r="J41" s="23"/>
      <c r="K41" s="20"/>
      <c r="L41" s="20"/>
      <c r="M41" s="89">
        <f t="shared" si="9"/>
        <v>0</v>
      </c>
      <c r="N41" s="90">
        <f t="shared" si="10"/>
        <v>0</v>
      </c>
      <c r="O41" s="79"/>
      <c r="P41" s="38">
        <f t="shared" si="11"/>
      </c>
      <c r="Q41" s="33"/>
    </row>
    <row r="42" spans="1:17" ht="15" customHeight="1" hidden="1">
      <c r="A42" s="86">
        <v>34</v>
      </c>
      <c r="B42" s="102"/>
      <c r="C42" s="26"/>
      <c r="D42" s="48"/>
      <c r="E42" s="66"/>
      <c r="F42" s="22"/>
      <c r="G42" s="24"/>
      <c r="H42" s="24"/>
      <c r="I42" s="88">
        <f t="shared" si="8"/>
        <v>0</v>
      </c>
      <c r="J42" s="23"/>
      <c r="K42" s="20"/>
      <c r="L42" s="20"/>
      <c r="M42" s="89">
        <f t="shared" si="9"/>
        <v>0</v>
      </c>
      <c r="N42" s="90">
        <f t="shared" si="10"/>
        <v>0</v>
      </c>
      <c r="O42" s="79"/>
      <c r="P42" s="38">
        <f t="shared" si="11"/>
      </c>
      <c r="Q42" s="49"/>
    </row>
    <row r="43" spans="1:17" ht="15" customHeight="1" hidden="1">
      <c r="A43" s="86">
        <v>35</v>
      </c>
      <c r="B43" s="32"/>
      <c r="C43" s="45"/>
      <c r="D43" s="48"/>
      <c r="E43" s="67"/>
      <c r="F43" s="54"/>
      <c r="G43" s="20"/>
      <c r="H43" s="20"/>
      <c r="I43" s="88">
        <f t="shared" si="8"/>
        <v>0</v>
      </c>
      <c r="J43" s="23"/>
      <c r="K43" s="20"/>
      <c r="L43" s="20"/>
      <c r="M43" s="89">
        <f t="shared" si="9"/>
        <v>0</v>
      </c>
      <c r="N43" s="90">
        <f t="shared" si="10"/>
        <v>0</v>
      </c>
      <c r="O43" s="79"/>
      <c r="P43" s="38">
        <f t="shared" si="11"/>
      </c>
      <c r="Q43" s="59"/>
    </row>
    <row r="44" spans="1:17" ht="15" customHeight="1" hidden="1">
      <c r="A44" s="87">
        <v>36</v>
      </c>
      <c r="B44" s="27"/>
      <c r="C44" s="21"/>
      <c r="D44" s="50"/>
      <c r="E44" s="98"/>
      <c r="F44" s="54"/>
      <c r="G44" s="20"/>
      <c r="H44" s="20"/>
      <c r="I44" s="88">
        <f t="shared" si="8"/>
        <v>0</v>
      </c>
      <c r="J44" s="23"/>
      <c r="K44" s="20"/>
      <c r="L44" s="20"/>
      <c r="M44" s="89">
        <f t="shared" si="9"/>
        <v>0</v>
      </c>
      <c r="N44" s="90">
        <f t="shared" si="10"/>
        <v>0</v>
      </c>
      <c r="O44" s="79"/>
      <c r="P44" s="38">
        <f t="shared" si="11"/>
      </c>
      <c r="Q44" s="27"/>
    </row>
    <row r="45" spans="1:17" ht="15" customHeight="1" hidden="1">
      <c r="A45" s="86">
        <v>37</v>
      </c>
      <c r="B45" s="32"/>
      <c r="C45" s="36"/>
      <c r="D45" s="48"/>
      <c r="E45" s="66"/>
      <c r="F45" s="40"/>
      <c r="G45" s="41"/>
      <c r="H45" s="41"/>
      <c r="I45" s="88">
        <f t="shared" si="8"/>
        <v>0</v>
      </c>
      <c r="J45" s="23"/>
      <c r="K45" s="20"/>
      <c r="L45" s="20"/>
      <c r="M45" s="89">
        <f t="shared" si="9"/>
        <v>0</v>
      </c>
      <c r="N45" s="90">
        <f t="shared" si="10"/>
        <v>0</v>
      </c>
      <c r="O45" s="79"/>
      <c r="P45" s="38">
        <f t="shared" si="11"/>
      </c>
      <c r="Q45" s="27"/>
    </row>
    <row r="46" spans="1:17" ht="15" customHeight="1" hidden="1">
      <c r="A46" s="86">
        <v>38</v>
      </c>
      <c r="B46" s="34"/>
      <c r="C46" s="37"/>
      <c r="D46" s="48"/>
      <c r="E46" s="85"/>
      <c r="F46" s="40"/>
      <c r="G46" s="41"/>
      <c r="H46" s="44"/>
      <c r="I46" s="88">
        <f t="shared" si="8"/>
        <v>0</v>
      </c>
      <c r="J46" s="23"/>
      <c r="K46" s="20"/>
      <c r="L46" s="20"/>
      <c r="M46" s="89">
        <f t="shared" si="9"/>
        <v>0</v>
      </c>
      <c r="N46" s="90">
        <f t="shared" si="10"/>
        <v>0</v>
      </c>
      <c r="O46" s="79"/>
      <c r="P46" s="38">
        <f t="shared" si="11"/>
      </c>
      <c r="Q46" s="49"/>
    </row>
    <row r="47" spans="1:17" ht="15" customHeight="1" hidden="1">
      <c r="A47" s="87">
        <v>39</v>
      </c>
      <c r="B47" s="27"/>
      <c r="C47" s="26"/>
      <c r="D47" s="50"/>
      <c r="E47" s="67"/>
      <c r="F47" s="54"/>
      <c r="G47" s="20"/>
      <c r="H47" s="20"/>
      <c r="I47" s="88">
        <f t="shared" si="8"/>
        <v>0</v>
      </c>
      <c r="J47" s="23"/>
      <c r="K47" s="20"/>
      <c r="L47" s="20"/>
      <c r="M47" s="89">
        <f t="shared" si="9"/>
        <v>0</v>
      </c>
      <c r="N47" s="90">
        <f t="shared" si="10"/>
        <v>0</v>
      </c>
      <c r="O47" s="79"/>
      <c r="P47" s="38">
        <f t="shared" si="11"/>
      </c>
      <c r="Q47" s="27"/>
    </row>
    <row r="48" spans="1:17" ht="15" customHeight="1" hidden="1">
      <c r="A48" s="86">
        <v>40</v>
      </c>
      <c r="B48" s="32"/>
      <c r="C48" s="36"/>
      <c r="D48" s="48"/>
      <c r="E48" s="64"/>
      <c r="F48" s="83"/>
      <c r="G48" s="57"/>
      <c r="H48" s="57"/>
      <c r="I48" s="88">
        <f t="shared" si="8"/>
        <v>0</v>
      </c>
      <c r="J48" s="23"/>
      <c r="K48" s="20"/>
      <c r="L48" s="20"/>
      <c r="M48" s="89">
        <f t="shared" si="9"/>
        <v>0</v>
      </c>
      <c r="N48" s="90">
        <f t="shared" si="10"/>
        <v>0</v>
      </c>
      <c r="O48" s="79"/>
      <c r="P48" s="38">
        <f t="shared" si="11"/>
      </c>
      <c r="Q48" s="27"/>
    </row>
    <row r="49" spans="1:17" ht="15" customHeight="1" hidden="1">
      <c r="A49" s="86">
        <v>41</v>
      </c>
      <c r="B49" s="32"/>
      <c r="C49" s="36"/>
      <c r="D49" s="48"/>
      <c r="E49" s="66"/>
      <c r="F49" s="22"/>
      <c r="G49" s="24"/>
      <c r="H49" s="24"/>
      <c r="I49" s="88">
        <f t="shared" si="8"/>
        <v>0</v>
      </c>
      <c r="J49" s="23"/>
      <c r="K49" s="20"/>
      <c r="L49" s="20"/>
      <c r="M49" s="89">
        <f t="shared" si="9"/>
        <v>0</v>
      </c>
      <c r="N49" s="90">
        <f t="shared" si="10"/>
        <v>0</v>
      </c>
      <c r="O49" s="79"/>
      <c r="P49" s="38">
        <f t="shared" si="11"/>
      </c>
      <c r="Q49" s="27"/>
    </row>
    <row r="50" spans="1:17" ht="15" customHeight="1" hidden="1">
      <c r="A50" s="87">
        <v>42</v>
      </c>
      <c r="B50" s="34"/>
      <c r="C50" s="37"/>
      <c r="D50" s="48"/>
      <c r="E50" s="85"/>
      <c r="F50" s="40"/>
      <c r="G50" s="41"/>
      <c r="H50" s="44"/>
      <c r="I50" s="88">
        <f t="shared" si="8"/>
        <v>0</v>
      </c>
      <c r="J50" s="23"/>
      <c r="K50" s="20"/>
      <c r="L50" s="20"/>
      <c r="M50" s="89">
        <f t="shared" si="9"/>
        <v>0</v>
      </c>
      <c r="N50" s="90">
        <f t="shared" si="10"/>
        <v>0</v>
      </c>
      <c r="O50" s="79"/>
      <c r="P50" s="38">
        <f t="shared" si="11"/>
      </c>
      <c r="Q50" s="33"/>
    </row>
    <row r="51" spans="1:17" ht="15" customHeight="1" hidden="1">
      <c r="A51" s="86">
        <v>43</v>
      </c>
      <c r="B51" s="32"/>
      <c r="C51" s="36"/>
      <c r="D51" s="48"/>
      <c r="E51" s="67"/>
      <c r="F51" s="54"/>
      <c r="G51" s="20"/>
      <c r="H51" s="20"/>
      <c r="I51" s="88">
        <f t="shared" si="8"/>
        <v>0</v>
      </c>
      <c r="J51" s="23"/>
      <c r="K51" s="20"/>
      <c r="L51" s="20"/>
      <c r="M51" s="89">
        <f t="shared" si="9"/>
        <v>0</v>
      </c>
      <c r="N51" s="90">
        <f t="shared" si="10"/>
        <v>0</v>
      </c>
      <c r="O51" s="79"/>
      <c r="P51" s="38">
        <f t="shared" si="11"/>
      </c>
      <c r="Q51" s="59"/>
    </row>
    <row r="52" spans="1:17" ht="15" customHeight="1" hidden="1">
      <c r="A52" s="86">
        <v>44</v>
      </c>
      <c r="B52" s="32"/>
      <c r="C52" s="36"/>
      <c r="D52" s="48"/>
      <c r="E52" s="73"/>
      <c r="F52" s="54"/>
      <c r="G52" s="20"/>
      <c r="H52" s="20"/>
      <c r="I52" s="88">
        <f t="shared" si="8"/>
        <v>0</v>
      </c>
      <c r="J52" s="23"/>
      <c r="K52" s="20"/>
      <c r="L52" s="20"/>
      <c r="M52" s="89">
        <f t="shared" si="9"/>
        <v>0</v>
      </c>
      <c r="N52" s="90">
        <f t="shared" si="10"/>
        <v>0</v>
      </c>
      <c r="O52" s="79"/>
      <c r="P52" s="38">
        <f t="shared" si="11"/>
      </c>
      <c r="Q52" s="27"/>
    </row>
    <row r="53" spans="1:17" ht="15" customHeight="1" hidden="1">
      <c r="A53" s="87">
        <v>45</v>
      </c>
      <c r="B53" s="32"/>
      <c r="C53" s="36"/>
      <c r="D53" s="48"/>
      <c r="E53" s="66"/>
      <c r="F53" s="54"/>
      <c r="G53" s="20"/>
      <c r="H53" s="20"/>
      <c r="I53" s="88">
        <f t="shared" si="8"/>
        <v>0</v>
      </c>
      <c r="J53" s="23"/>
      <c r="K53" s="20"/>
      <c r="L53" s="20"/>
      <c r="M53" s="89">
        <f t="shared" si="9"/>
        <v>0</v>
      </c>
      <c r="N53" s="90">
        <f t="shared" si="10"/>
        <v>0</v>
      </c>
      <c r="O53" s="79"/>
      <c r="P53" s="38">
        <f t="shared" si="11"/>
      </c>
      <c r="Q53" s="59"/>
    </row>
    <row r="54" spans="1:17" ht="15" customHeight="1" hidden="1">
      <c r="A54" s="86">
        <v>46</v>
      </c>
      <c r="B54" s="25"/>
      <c r="C54" s="26"/>
      <c r="D54" s="58"/>
      <c r="E54" s="72"/>
      <c r="F54" s="54"/>
      <c r="G54" s="20"/>
      <c r="H54" s="20"/>
      <c r="I54" s="88">
        <f t="shared" si="8"/>
        <v>0</v>
      </c>
      <c r="J54" s="23"/>
      <c r="K54" s="20"/>
      <c r="L54" s="20"/>
      <c r="M54" s="89">
        <f t="shared" si="9"/>
        <v>0</v>
      </c>
      <c r="N54" s="90">
        <f t="shared" si="10"/>
        <v>0</v>
      </c>
      <c r="O54" s="79"/>
      <c r="P54" s="38">
        <f t="shared" si="11"/>
      </c>
      <c r="Q54" s="27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16 J9:L16 F39:H41 J39:L41 F19:H31 J19:L31">
    <cfRule type="cellIs" priority="15" dxfId="0" operator="greaterThan" stopIfTrue="1">
      <formula>"n"</formula>
    </cfRule>
  </conditionalFormatting>
  <conditionalFormatting sqref="F42:H44 J42:L44">
    <cfRule type="cellIs" priority="13" dxfId="0" operator="greaterThan" stopIfTrue="1">
      <formula>"n"</formula>
    </cfRule>
  </conditionalFormatting>
  <conditionalFormatting sqref="F34:H35 J34:L35 J37:L38 F37:H38">
    <cfRule type="cellIs" priority="14" dxfId="0" operator="greaterThan" stopIfTrue="1">
      <formula>"n"</formula>
    </cfRule>
  </conditionalFormatting>
  <conditionalFormatting sqref="F45:H45 J45:L45">
    <cfRule type="cellIs" priority="12" dxfId="0" operator="greaterThan" stopIfTrue="1">
      <formula>"n"</formula>
    </cfRule>
  </conditionalFormatting>
  <conditionalFormatting sqref="F46:H49 J46:L49">
    <cfRule type="cellIs" priority="11" dxfId="0" operator="greaterThan" stopIfTrue="1">
      <formula>"n"</formula>
    </cfRule>
  </conditionalFormatting>
  <conditionalFormatting sqref="F50:H53 J50:L53">
    <cfRule type="cellIs" priority="10" dxfId="0" operator="greaterThan" stopIfTrue="1">
      <formula>"n"</formula>
    </cfRule>
  </conditionalFormatting>
  <conditionalFormatting sqref="F54:H54 J54:L54">
    <cfRule type="cellIs" priority="9" dxfId="0" operator="greaterThan" stopIfTrue="1">
      <formula>"n"</formula>
    </cfRule>
  </conditionalFormatting>
  <conditionalFormatting sqref="J36:L36 F36:H36">
    <cfRule type="cellIs" priority="8" dxfId="0" operator="greaterThan" stopIfTrue="1">
      <formula>"n"</formula>
    </cfRule>
  </conditionalFormatting>
  <conditionalFormatting sqref="J32:L32">
    <cfRule type="cellIs" priority="6" dxfId="0" operator="greaterThan" stopIfTrue="1">
      <formula>"n"</formula>
    </cfRule>
  </conditionalFormatting>
  <conditionalFormatting sqref="F32:H32">
    <cfRule type="cellIs" priority="5" dxfId="0" operator="greaterThan" stopIfTrue="1">
      <formula>"n"</formula>
    </cfRule>
  </conditionalFormatting>
  <conditionalFormatting sqref="F33:H33 J33:L33">
    <cfRule type="cellIs" priority="4" dxfId="0" operator="greaterThan" stopIfTrue="1">
      <formula>"n"</formula>
    </cfRule>
  </conditionalFormatting>
  <conditionalFormatting sqref="J17:L17">
    <cfRule type="cellIs" priority="3" dxfId="0" operator="greaterThan" stopIfTrue="1">
      <formula>"n"</formula>
    </cfRule>
  </conditionalFormatting>
  <conditionalFormatting sqref="F17:H17">
    <cfRule type="cellIs" priority="2" dxfId="0" operator="greaterThan" stopIfTrue="1">
      <formula>"n"</formula>
    </cfRule>
  </conditionalFormatting>
  <conditionalFormatting sqref="F18:H18 J18:L18">
    <cfRule type="cellIs" priority="1" dxfId="0" operator="greaterThan" stopIfTrue="1">
      <formula>"n"</formula>
    </cfRule>
  </conditionalFormatting>
  <dataValidations count="1">
    <dataValidation type="whole" allowBlank="1" sqref="F11:H13 F34:H54 F25:H32 F17:H17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15">
    <tabColor rgb="FF00B0F0"/>
    <pageSetUpPr fitToPage="1"/>
  </sheetPr>
  <dimension ref="A1:R58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157" customWidth="1"/>
    <col min="18" max="18" width="14.00390625" style="6" customWidth="1"/>
  </cols>
  <sheetData>
    <row r="1" spans="1:18" ht="60" customHeight="1">
      <c r="A1" s="286" t="s">
        <v>564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188</v>
      </c>
      <c r="B5" s="291"/>
      <c r="C5" s="291"/>
      <c r="D5" s="16"/>
      <c r="E5" s="76"/>
      <c r="F5" s="291" t="s">
        <v>187</v>
      </c>
      <c r="G5" s="291"/>
      <c r="H5" s="291"/>
      <c r="I5" s="10"/>
      <c r="J5" s="292" t="s">
        <v>518</v>
      </c>
      <c r="K5" s="293"/>
      <c r="L5" s="293"/>
      <c r="M5" s="10"/>
      <c r="N5" s="10"/>
      <c r="O5" s="10"/>
      <c r="P5" s="11" t="s">
        <v>170</v>
      </c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299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0"/>
    </row>
    <row r="9" spans="1:18" ht="15" customHeight="1">
      <c r="A9" s="56">
        <v>1</v>
      </c>
      <c r="B9" s="25" t="s">
        <v>265</v>
      </c>
      <c r="C9" s="165" t="s">
        <v>48</v>
      </c>
      <c r="D9" s="58" t="s">
        <v>251</v>
      </c>
      <c r="E9" s="164">
        <v>36.35</v>
      </c>
      <c r="F9" s="81">
        <v>25</v>
      </c>
      <c r="G9" s="61">
        <v>27</v>
      </c>
      <c r="H9" s="61" t="s">
        <v>139</v>
      </c>
      <c r="I9" s="88">
        <f>MAX(F9:H9)</f>
        <v>27</v>
      </c>
      <c r="J9" s="23">
        <v>33</v>
      </c>
      <c r="K9" s="20">
        <v>37</v>
      </c>
      <c r="L9" s="20" t="s">
        <v>511</v>
      </c>
      <c r="M9" s="89">
        <f>MAX(J9:L9)</f>
        <v>37</v>
      </c>
      <c r="N9" s="90">
        <f>SUM(I9,M9)</f>
        <v>64</v>
      </c>
      <c r="O9" s="79">
        <v>28</v>
      </c>
      <c r="P9" s="162">
        <f>IF(ISERROR(N9*10^(0.75194503*(LOG10(E9/175.508))^2)),"",N9*10^(0.75194503*(LOG10(E9/175.508))^2))</f>
        <v>143.8032016430055</v>
      </c>
      <c r="Q9" s="59" t="s">
        <v>255</v>
      </c>
      <c r="R9"/>
    </row>
    <row r="10" spans="1:18" ht="15" customHeight="1">
      <c r="A10" s="56">
        <v>2</v>
      </c>
      <c r="B10" s="25" t="s">
        <v>270</v>
      </c>
      <c r="C10" s="165" t="s">
        <v>271</v>
      </c>
      <c r="D10" s="58" t="s">
        <v>249</v>
      </c>
      <c r="E10" s="164">
        <v>38</v>
      </c>
      <c r="F10" s="82">
        <v>25</v>
      </c>
      <c r="G10" s="61">
        <v>27</v>
      </c>
      <c r="H10" s="61" t="s">
        <v>139</v>
      </c>
      <c r="I10" s="88">
        <f>MAX(F10:H10)</f>
        <v>27</v>
      </c>
      <c r="J10" s="23">
        <v>34</v>
      </c>
      <c r="K10" s="20" t="s">
        <v>152</v>
      </c>
      <c r="L10" s="20" t="s">
        <v>152</v>
      </c>
      <c r="M10" s="89">
        <f>MAX(J10:L10)</f>
        <v>34</v>
      </c>
      <c r="N10" s="90">
        <f>SUM(I10,M10)</f>
        <v>61</v>
      </c>
      <c r="O10" s="79">
        <v>25</v>
      </c>
      <c r="P10" s="162">
        <f>IF(ISERROR(N10*10^(0.75194503*(LOG10(E10/175.508))^2)),"",N10*10^(0.75194503*(LOG10(E10/175.508))^2))</f>
        <v>131.0304348613225</v>
      </c>
      <c r="Q10" s="59" t="s">
        <v>254</v>
      </c>
      <c r="R10"/>
    </row>
    <row r="11" spans="1:18" ht="15" customHeight="1">
      <c r="A11" s="215" t="s">
        <v>512</v>
      </c>
      <c r="B11" s="216" t="s">
        <v>364</v>
      </c>
      <c r="C11" s="26" t="s">
        <v>350</v>
      </c>
      <c r="D11" s="58" t="s">
        <v>341</v>
      </c>
      <c r="E11" s="217">
        <v>37.7</v>
      </c>
      <c r="F11" s="218">
        <v>18</v>
      </c>
      <c r="G11" s="41">
        <v>22</v>
      </c>
      <c r="H11" s="44" t="s">
        <v>314</v>
      </c>
      <c r="I11" s="88">
        <f aca="true" t="shared" si="0" ref="I11:I23">MAX(F11:H11)</f>
        <v>22</v>
      </c>
      <c r="J11" s="23">
        <v>25</v>
      </c>
      <c r="K11" s="20">
        <v>30</v>
      </c>
      <c r="L11" s="20" t="s">
        <v>315</v>
      </c>
      <c r="M11" s="89">
        <f aca="true" t="shared" si="1" ref="M11:M23">MAX(J11:L11)</f>
        <v>30</v>
      </c>
      <c r="N11" s="90">
        <f>SUM(I11,M11)</f>
        <v>52</v>
      </c>
      <c r="O11" s="79">
        <v>23</v>
      </c>
      <c r="P11" s="162">
        <f aca="true" t="shared" si="2" ref="P11:P23">IF(ISERROR(N11*10^(0.75194503*(LOG10(E11/175.508))^2)),"",N11*10^(0.75194503*(LOG10(E11/175.508))^2))</f>
        <v>112.58865393252144</v>
      </c>
      <c r="Q11" s="59" t="s">
        <v>347</v>
      </c>
      <c r="R11"/>
    </row>
    <row r="12" spans="1:18" ht="15" customHeight="1">
      <c r="A12" s="196">
        <v>5</v>
      </c>
      <c r="B12" s="179" t="s">
        <v>268</v>
      </c>
      <c r="C12" s="168" t="s">
        <v>269</v>
      </c>
      <c r="D12" s="199" t="s">
        <v>264</v>
      </c>
      <c r="E12" s="180">
        <v>38.3</v>
      </c>
      <c r="F12" s="171">
        <v>22</v>
      </c>
      <c r="G12" s="172">
        <v>25</v>
      </c>
      <c r="H12" s="172" t="s">
        <v>147</v>
      </c>
      <c r="I12" s="173">
        <f t="shared" si="0"/>
        <v>25</v>
      </c>
      <c r="J12" s="171">
        <v>30</v>
      </c>
      <c r="K12" s="172">
        <v>32</v>
      </c>
      <c r="L12" s="172">
        <v>34</v>
      </c>
      <c r="M12" s="174">
        <f t="shared" si="1"/>
        <v>34</v>
      </c>
      <c r="N12" s="175">
        <f>SUM(I12,M12)</f>
        <v>59</v>
      </c>
      <c r="O12" s="176" t="s">
        <v>517</v>
      </c>
      <c r="P12" s="177">
        <f t="shared" si="2"/>
        <v>125.74483483153534</v>
      </c>
      <c r="Q12" s="182" t="s">
        <v>273</v>
      </c>
      <c r="R12"/>
    </row>
    <row r="13" spans="1:17" ht="15" customHeight="1">
      <c r="A13" s="196">
        <v>4</v>
      </c>
      <c r="B13" s="167" t="s">
        <v>197</v>
      </c>
      <c r="C13" s="168" t="s">
        <v>63</v>
      </c>
      <c r="D13" s="203" t="s">
        <v>64</v>
      </c>
      <c r="E13" s="170">
        <v>38.5</v>
      </c>
      <c r="F13" s="181">
        <v>22</v>
      </c>
      <c r="G13" s="172">
        <v>24</v>
      </c>
      <c r="H13" s="172">
        <v>25</v>
      </c>
      <c r="I13" s="173">
        <f t="shared" si="0"/>
        <v>25</v>
      </c>
      <c r="J13" s="171">
        <v>28</v>
      </c>
      <c r="K13" s="172">
        <v>30</v>
      </c>
      <c r="L13" s="172" t="s">
        <v>315</v>
      </c>
      <c r="M13" s="174">
        <f t="shared" si="1"/>
        <v>30</v>
      </c>
      <c r="N13" s="175">
        <f>SUM(I13,M13)</f>
        <v>55</v>
      </c>
      <c r="O13" s="176" t="s">
        <v>517</v>
      </c>
      <c r="P13" s="177">
        <f t="shared" si="2"/>
        <v>116.61537169925465</v>
      </c>
      <c r="Q13" s="178" t="s">
        <v>65</v>
      </c>
    </row>
    <row r="14" spans="1:17" ht="15" customHeight="1">
      <c r="A14" s="215" t="s">
        <v>513</v>
      </c>
      <c r="B14" s="25" t="s">
        <v>441</v>
      </c>
      <c r="C14" s="21" t="s">
        <v>439</v>
      </c>
      <c r="D14" s="58" t="s">
        <v>418</v>
      </c>
      <c r="E14" s="166">
        <v>37.2</v>
      </c>
      <c r="F14" s="62">
        <v>21</v>
      </c>
      <c r="G14" s="61" t="s">
        <v>144</v>
      </c>
      <c r="H14" s="61">
        <v>24</v>
      </c>
      <c r="I14" s="88">
        <f t="shared" si="0"/>
        <v>24</v>
      </c>
      <c r="J14" s="23">
        <v>30</v>
      </c>
      <c r="K14" s="20">
        <v>32</v>
      </c>
      <c r="L14" s="20" t="s">
        <v>443</v>
      </c>
      <c r="M14" s="89">
        <f t="shared" si="1"/>
        <v>32</v>
      </c>
      <c r="N14" s="90">
        <f aca="true" t="shared" si="3" ref="N14:N21">SUM(I14,M14)</f>
        <v>56</v>
      </c>
      <c r="O14" s="79">
        <v>20</v>
      </c>
      <c r="P14" s="162">
        <f t="shared" si="2"/>
        <v>122.89360355575346</v>
      </c>
      <c r="Q14" s="59" t="s">
        <v>435</v>
      </c>
    </row>
    <row r="15" spans="1:17" ht="15" customHeight="1">
      <c r="A15" s="56">
        <v>7</v>
      </c>
      <c r="B15" s="25" t="s">
        <v>259</v>
      </c>
      <c r="C15" s="26" t="s">
        <v>260</v>
      </c>
      <c r="D15" s="58" t="s">
        <v>249</v>
      </c>
      <c r="E15" s="166">
        <v>38</v>
      </c>
      <c r="F15" s="54">
        <v>21</v>
      </c>
      <c r="G15" s="20" t="s">
        <v>261</v>
      </c>
      <c r="H15" s="20">
        <v>24</v>
      </c>
      <c r="I15" s="88">
        <f t="shared" si="0"/>
        <v>24</v>
      </c>
      <c r="J15" s="23">
        <v>28</v>
      </c>
      <c r="K15" s="20">
        <v>30</v>
      </c>
      <c r="L15" s="20">
        <v>32</v>
      </c>
      <c r="M15" s="89">
        <f t="shared" si="1"/>
        <v>32</v>
      </c>
      <c r="N15" s="90">
        <f t="shared" si="3"/>
        <v>56</v>
      </c>
      <c r="O15" s="79">
        <v>19</v>
      </c>
      <c r="P15" s="162">
        <f t="shared" si="2"/>
        <v>120.29023528252559</v>
      </c>
      <c r="Q15" s="59" t="s">
        <v>272</v>
      </c>
    </row>
    <row r="16" spans="1:17" ht="15" customHeight="1">
      <c r="A16" s="56">
        <v>8</v>
      </c>
      <c r="B16" s="216" t="s">
        <v>442</v>
      </c>
      <c r="C16" s="26" t="s">
        <v>440</v>
      </c>
      <c r="D16" s="58" t="s">
        <v>418</v>
      </c>
      <c r="E16" s="98">
        <v>34.1</v>
      </c>
      <c r="F16" s="68">
        <v>16</v>
      </c>
      <c r="G16" s="39">
        <v>18</v>
      </c>
      <c r="H16" s="100">
        <v>21</v>
      </c>
      <c r="I16" s="88">
        <f t="shared" si="0"/>
        <v>21</v>
      </c>
      <c r="J16" s="23">
        <v>22</v>
      </c>
      <c r="K16" s="20">
        <v>25</v>
      </c>
      <c r="L16" s="20">
        <v>28</v>
      </c>
      <c r="M16" s="89">
        <f t="shared" si="1"/>
        <v>28</v>
      </c>
      <c r="N16" s="90">
        <f t="shared" si="3"/>
        <v>49</v>
      </c>
      <c r="O16" s="79">
        <v>18</v>
      </c>
      <c r="P16" s="162">
        <f t="shared" si="2"/>
        <v>117.73359962861394</v>
      </c>
      <c r="Q16" s="59" t="s">
        <v>435</v>
      </c>
    </row>
    <row r="17" spans="1:17" ht="15" customHeight="1">
      <c r="A17" s="215" t="s">
        <v>514</v>
      </c>
      <c r="B17" s="27" t="s">
        <v>366</v>
      </c>
      <c r="C17" s="26" t="s">
        <v>352</v>
      </c>
      <c r="D17" s="58" t="s">
        <v>353</v>
      </c>
      <c r="E17" s="73">
        <v>35</v>
      </c>
      <c r="F17" s="40">
        <v>17</v>
      </c>
      <c r="G17" s="41">
        <v>19</v>
      </c>
      <c r="H17" s="41">
        <v>20</v>
      </c>
      <c r="I17" s="88">
        <f t="shared" si="0"/>
        <v>20</v>
      </c>
      <c r="J17" s="23">
        <v>24</v>
      </c>
      <c r="K17" s="20">
        <v>27</v>
      </c>
      <c r="L17" s="20" t="s">
        <v>146</v>
      </c>
      <c r="M17" s="89">
        <f t="shared" si="1"/>
        <v>27</v>
      </c>
      <c r="N17" s="90">
        <f t="shared" si="3"/>
        <v>47</v>
      </c>
      <c r="O17" s="79">
        <v>17</v>
      </c>
      <c r="P17" s="162">
        <f t="shared" si="2"/>
        <v>109.84793617484897</v>
      </c>
      <c r="Q17" s="59" t="s">
        <v>357</v>
      </c>
    </row>
    <row r="18" spans="1:17" ht="15" customHeight="1">
      <c r="A18" s="56">
        <v>10</v>
      </c>
      <c r="B18" s="30" t="s">
        <v>266</v>
      </c>
      <c r="C18" s="55" t="s">
        <v>267</v>
      </c>
      <c r="D18" s="65" t="s">
        <v>251</v>
      </c>
      <c r="E18" s="67">
        <v>36.1</v>
      </c>
      <c r="F18" s="68">
        <v>20</v>
      </c>
      <c r="G18" s="39" t="s">
        <v>143</v>
      </c>
      <c r="H18" s="39" t="s">
        <v>143</v>
      </c>
      <c r="I18" s="88">
        <f t="shared" si="0"/>
        <v>20</v>
      </c>
      <c r="J18" s="23">
        <v>22</v>
      </c>
      <c r="K18" s="20">
        <v>24</v>
      </c>
      <c r="L18" s="20">
        <v>27</v>
      </c>
      <c r="M18" s="89">
        <f t="shared" si="1"/>
        <v>27</v>
      </c>
      <c r="N18" s="90">
        <f t="shared" si="3"/>
        <v>47</v>
      </c>
      <c r="O18" s="79">
        <v>16</v>
      </c>
      <c r="P18" s="162">
        <f t="shared" si="2"/>
        <v>106.35927657720777</v>
      </c>
      <c r="Q18" s="59" t="s">
        <v>255</v>
      </c>
    </row>
    <row r="19" spans="1:17" ht="15" customHeight="1">
      <c r="A19" s="56">
        <v>11</v>
      </c>
      <c r="B19" s="25" t="s">
        <v>262</v>
      </c>
      <c r="C19" s="21" t="s">
        <v>263</v>
      </c>
      <c r="D19" s="58" t="s">
        <v>264</v>
      </c>
      <c r="E19" s="67">
        <v>35</v>
      </c>
      <c r="F19" s="62">
        <v>15</v>
      </c>
      <c r="G19" s="61" t="s">
        <v>142</v>
      </c>
      <c r="H19" s="61">
        <v>17</v>
      </c>
      <c r="I19" s="88">
        <f t="shared" si="0"/>
        <v>17</v>
      </c>
      <c r="J19" s="23">
        <v>17</v>
      </c>
      <c r="K19" s="20">
        <v>19</v>
      </c>
      <c r="L19" s="20">
        <v>21</v>
      </c>
      <c r="M19" s="89">
        <f t="shared" si="1"/>
        <v>21</v>
      </c>
      <c r="N19" s="90">
        <f t="shared" si="3"/>
        <v>38</v>
      </c>
      <c r="O19" s="79">
        <v>15</v>
      </c>
      <c r="P19" s="162">
        <f t="shared" si="2"/>
        <v>88.81322499243109</v>
      </c>
      <c r="Q19" s="59" t="s">
        <v>273</v>
      </c>
    </row>
    <row r="20" spans="1:17" ht="15" customHeight="1">
      <c r="A20" s="215" t="s">
        <v>515</v>
      </c>
      <c r="B20" s="52" t="s">
        <v>367</v>
      </c>
      <c r="C20" s="219" t="s">
        <v>354</v>
      </c>
      <c r="D20" s="65" t="s">
        <v>344</v>
      </c>
      <c r="E20" s="72">
        <v>35.5</v>
      </c>
      <c r="F20" s="62">
        <v>12</v>
      </c>
      <c r="G20" s="61">
        <v>14</v>
      </c>
      <c r="H20" s="61">
        <v>16</v>
      </c>
      <c r="I20" s="88">
        <f t="shared" si="0"/>
        <v>16</v>
      </c>
      <c r="J20" s="23">
        <v>18</v>
      </c>
      <c r="K20" s="20">
        <v>20</v>
      </c>
      <c r="L20" s="20">
        <v>22</v>
      </c>
      <c r="M20" s="89">
        <f t="shared" si="1"/>
        <v>22</v>
      </c>
      <c r="N20" s="90">
        <f t="shared" si="3"/>
        <v>38</v>
      </c>
      <c r="O20" s="79">
        <v>14</v>
      </c>
      <c r="P20" s="162">
        <f t="shared" si="2"/>
        <v>87.50219692973536</v>
      </c>
      <c r="Q20" s="59" t="s">
        <v>348</v>
      </c>
    </row>
    <row r="21" spans="1:17" ht="15" customHeight="1">
      <c r="A21" s="56">
        <v>13</v>
      </c>
      <c r="B21" s="25" t="s">
        <v>196</v>
      </c>
      <c r="C21" s="21" t="s">
        <v>138</v>
      </c>
      <c r="D21" s="58" t="s">
        <v>19</v>
      </c>
      <c r="E21" s="67">
        <v>35</v>
      </c>
      <c r="F21" s="62" t="s">
        <v>141</v>
      </c>
      <c r="G21" s="61">
        <v>15</v>
      </c>
      <c r="H21" s="61" t="s">
        <v>142</v>
      </c>
      <c r="I21" s="88">
        <f t="shared" si="0"/>
        <v>15</v>
      </c>
      <c r="J21" s="23">
        <v>20</v>
      </c>
      <c r="K21" s="20" t="s">
        <v>143</v>
      </c>
      <c r="L21" s="20">
        <v>22</v>
      </c>
      <c r="M21" s="89">
        <f t="shared" si="1"/>
        <v>22</v>
      </c>
      <c r="N21" s="90">
        <f t="shared" si="3"/>
        <v>37</v>
      </c>
      <c r="O21" s="79">
        <v>13</v>
      </c>
      <c r="P21" s="162">
        <f t="shared" si="2"/>
        <v>86.47603486105132</v>
      </c>
      <c r="Q21" s="158" t="s">
        <v>68</v>
      </c>
    </row>
    <row r="22" spans="1:17" ht="15" customHeight="1">
      <c r="A22" s="224" t="s">
        <v>516</v>
      </c>
      <c r="B22" s="225" t="s">
        <v>363</v>
      </c>
      <c r="C22" s="221" t="s">
        <v>349</v>
      </c>
      <c r="D22" s="222" t="s">
        <v>344</v>
      </c>
      <c r="E22" s="226">
        <v>38</v>
      </c>
      <c r="F22" s="227">
        <v>27</v>
      </c>
      <c r="G22" s="228">
        <v>30</v>
      </c>
      <c r="H22" s="228">
        <v>32</v>
      </c>
      <c r="I22" s="188">
        <f t="shared" si="0"/>
        <v>32</v>
      </c>
      <c r="J22" s="186">
        <v>37</v>
      </c>
      <c r="K22" s="187">
        <v>40</v>
      </c>
      <c r="L22" s="187" t="s">
        <v>166</v>
      </c>
      <c r="M22" s="189">
        <f t="shared" si="1"/>
        <v>40</v>
      </c>
      <c r="N22" s="190">
        <f>SUM(I22,M22)</f>
        <v>72</v>
      </c>
      <c r="O22" s="191"/>
      <c r="P22" s="192">
        <f t="shared" si="2"/>
        <v>154.65887393467574</v>
      </c>
      <c r="Q22" s="195" t="s">
        <v>348</v>
      </c>
    </row>
    <row r="23" spans="1:17" ht="15" customHeight="1">
      <c r="A23" s="207">
        <v>14</v>
      </c>
      <c r="B23" s="220" t="s">
        <v>365</v>
      </c>
      <c r="C23" s="221" t="s">
        <v>351</v>
      </c>
      <c r="D23" s="222" t="s">
        <v>344</v>
      </c>
      <c r="E23" s="223">
        <v>36.5</v>
      </c>
      <c r="F23" s="213">
        <v>22</v>
      </c>
      <c r="G23" s="208">
        <v>25</v>
      </c>
      <c r="H23" s="208" t="s">
        <v>356</v>
      </c>
      <c r="I23" s="188">
        <f t="shared" si="0"/>
        <v>25</v>
      </c>
      <c r="J23" s="186">
        <v>30</v>
      </c>
      <c r="K23" s="187">
        <v>34</v>
      </c>
      <c r="L23" s="187" t="s">
        <v>148</v>
      </c>
      <c r="M23" s="189">
        <f t="shared" si="1"/>
        <v>34</v>
      </c>
      <c r="N23" s="190">
        <f>SUM(I23,M23)</f>
        <v>59</v>
      </c>
      <c r="O23" s="191"/>
      <c r="P23" s="192">
        <f t="shared" si="2"/>
        <v>132.00909342712097</v>
      </c>
      <c r="Q23" s="195" t="s">
        <v>348</v>
      </c>
    </row>
    <row r="24" spans="1:17" ht="15" customHeight="1" hidden="1">
      <c r="A24" s="86">
        <v>16</v>
      </c>
      <c r="B24" s="92"/>
      <c r="C24" s="94"/>
      <c r="D24" s="97"/>
      <c r="E24" s="67"/>
      <c r="F24" s="62"/>
      <c r="G24" s="61"/>
      <c r="H24" s="61"/>
      <c r="I24" s="88">
        <f aca="true" t="shared" si="4" ref="I24:I54">MAX(F24:H24)</f>
        <v>0</v>
      </c>
      <c r="J24" s="23"/>
      <c r="K24" s="20"/>
      <c r="L24" s="20"/>
      <c r="M24" s="89">
        <f aca="true" t="shared" si="5" ref="M24:M54">MAX(J24:L24)</f>
        <v>0</v>
      </c>
      <c r="N24" s="90">
        <f aca="true" t="shared" si="6" ref="N24:N54">SUM(I24,M24)</f>
        <v>0</v>
      </c>
      <c r="O24" s="79"/>
      <c r="P24" s="38">
        <f aca="true" t="shared" si="7" ref="P24:P54">IF(ISERROR(N24*10^(0.75194503*(LOG10(E24/175.508))^2)),"",N24*10^(0.75194503*(LOG10(E24/175.508))^2))</f>
      </c>
      <c r="Q24" s="59"/>
    </row>
    <row r="25" spans="1:17" ht="15" customHeight="1" hidden="1">
      <c r="A25" s="86">
        <v>17</v>
      </c>
      <c r="B25" s="32"/>
      <c r="C25" s="36"/>
      <c r="D25" s="48"/>
      <c r="E25" s="64"/>
      <c r="F25" s="62"/>
      <c r="G25" s="61"/>
      <c r="H25" s="61"/>
      <c r="I25" s="88"/>
      <c r="J25" s="23"/>
      <c r="K25" s="20"/>
      <c r="L25" s="20"/>
      <c r="M25" s="89"/>
      <c r="N25" s="90"/>
      <c r="O25" s="79"/>
      <c r="P25" s="38"/>
      <c r="Q25" s="59"/>
    </row>
    <row r="26" spans="1:18" ht="15" customHeight="1" hidden="1">
      <c r="A26" s="87">
        <v>18</v>
      </c>
      <c r="B26" s="27"/>
      <c r="C26" s="26"/>
      <c r="D26" s="48"/>
      <c r="E26" s="67"/>
      <c r="F26" s="68"/>
      <c r="G26" s="39"/>
      <c r="H26" s="39"/>
      <c r="I26" s="88"/>
      <c r="J26" s="23"/>
      <c r="K26" s="20"/>
      <c r="L26" s="20"/>
      <c r="M26" s="89"/>
      <c r="N26" s="90"/>
      <c r="O26" s="79"/>
      <c r="P26" s="38"/>
      <c r="Q26" s="159"/>
      <c r="R26" s="75"/>
    </row>
    <row r="27" spans="1:18" ht="15" customHeight="1" hidden="1">
      <c r="A27" s="86">
        <v>19</v>
      </c>
      <c r="B27" s="30"/>
      <c r="C27" s="93"/>
      <c r="D27" s="31"/>
      <c r="E27" s="67"/>
      <c r="F27" s="68"/>
      <c r="G27" s="39"/>
      <c r="H27" s="39"/>
      <c r="I27" s="88"/>
      <c r="J27" s="23"/>
      <c r="K27" s="20"/>
      <c r="L27" s="20"/>
      <c r="M27" s="89"/>
      <c r="N27" s="90"/>
      <c r="O27" s="79"/>
      <c r="P27" s="38"/>
      <c r="Q27" s="59"/>
      <c r="R27" s="75"/>
    </row>
    <row r="28" spans="1:18" ht="15" customHeight="1" hidden="1">
      <c r="A28" s="86">
        <v>20</v>
      </c>
      <c r="B28" s="32"/>
      <c r="C28" s="47"/>
      <c r="D28" s="48"/>
      <c r="E28" s="66"/>
      <c r="F28" s="54"/>
      <c r="G28" s="20"/>
      <c r="H28" s="20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159"/>
      <c r="R28" s="75"/>
    </row>
    <row r="29" spans="1:17" ht="15" customHeight="1" hidden="1">
      <c r="A29" s="87">
        <v>21</v>
      </c>
      <c r="B29" s="32"/>
      <c r="C29" s="47"/>
      <c r="D29" s="48"/>
      <c r="E29" s="66"/>
      <c r="F29" s="54"/>
      <c r="G29" s="20"/>
      <c r="H29" s="20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59"/>
    </row>
    <row r="30" spans="1:17" ht="15" customHeight="1" hidden="1">
      <c r="A30" s="86">
        <v>22</v>
      </c>
      <c r="B30" s="27"/>
      <c r="C30" s="26"/>
      <c r="D30" s="48"/>
      <c r="E30" s="67"/>
      <c r="F30" s="40"/>
      <c r="G30" s="41"/>
      <c r="H30" s="41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159"/>
    </row>
    <row r="31" spans="1:17" ht="15" customHeight="1" hidden="1">
      <c r="A31" s="86">
        <v>23</v>
      </c>
      <c r="B31" s="34"/>
      <c r="C31" s="37"/>
      <c r="D31" s="48"/>
      <c r="E31" s="85"/>
      <c r="F31" s="40"/>
      <c r="G31" s="41"/>
      <c r="H31" s="44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159"/>
    </row>
    <row r="32" spans="1:17" ht="15" customHeight="1" hidden="1">
      <c r="A32" s="87">
        <v>24</v>
      </c>
      <c r="B32" s="25"/>
      <c r="C32" s="21"/>
      <c r="D32" s="58"/>
      <c r="E32" s="72"/>
      <c r="F32" s="40"/>
      <c r="G32" s="41"/>
      <c r="H32" s="41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158"/>
    </row>
    <row r="33" spans="1:17" ht="15" customHeight="1" hidden="1">
      <c r="A33" s="86">
        <v>25</v>
      </c>
      <c r="B33" s="32"/>
      <c r="C33" s="36"/>
      <c r="D33" s="48"/>
      <c r="E33" s="73"/>
      <c r="F33" s="54"/>
      <c r="G33" s="20"/>
      <c r="H33" s="20"/>
      <c r="I33" s="88">
        <f t="shared" si="4"/>
        <v>0</v>
      </c>
      <c r="J33" s="23"/>
      <c r="K33" s="20"/>
      <c r="L33" s="20"/>
      <c r="M33" s="89">
        <f t="shared" si="5"/>
        <v>0</v>
      </c>
      <c r="N33" s="90">
        <f t="shared" si="6"/>
        <v>0</v>
      </c>
      <c r="O33" s="79"/>
      <c r="P33" s="38">
        <f t="shared" si="7"/>
      </c>
      <c r="Q33" s="158"/>
    </row>
    <row r="34" spans="1:17" ht="15" customHeight="1" hidden="1">
      <c r="A34" s="86">
        <v>26</v>
      </c>
      <c r="B34" s="32"/>
      <c r="C34" s="47"/>
      <c r="D34" s="48"/>
      <c r="E34" s="66"/>
      <c r="F34" s="54"/>
      <c r="G34" s="20"/>
      <c r="H34" s="20"/>
      <c r="I34" s="88">
        <f t="shared" si="4"/>
        <v>0</v>
      </c>
      <c r="J34" s="23"/>
      <c r="K34" s="20"/>
      <c r="L34" s="20"/>
      <c r="M34" s="89">
        <f t="shared" si="5"/>
        <v>0</v>
      </c>
      <c r="N34" s="90">
        <f t="shared" si="6"/>
        <v>0</v>
      </c>
      <c r="O34" s="79"/>
      <c r="P34" s="38">
        <f t="shared" si="7"/>
      </c>
      <c r="Q34" s="159"/>
    </row>
    <row r="35" spans="1:17" ht="15" customHeight="1" hidden="1">
      <c r="A35" s="87">
        <v>27</v>
      </c>
      <c r="B35" s="32"/>
      <c r="C35" s="26"/>
      <c r="D35" s="48"/>
      <c r="E35" s="66"/>
      <c r="F35" s="22"/>
      <c r="G35" s="24"/>
      <c r="H35" s="24"/>
      <c r="I35" s="88">
        <f t="shared" si="4"/>
        <v>0</v>
      </c>
      <c r="J35" s="23"/>
      <c r="K35" s="20"/>
      <c r="L35" s="20"/>
      <c r="M35" s="89">
        <f t="shared" si="5"/>
        <v>0</v>
      </c>
      <c r="N35" s="90">
        <f t="shared" si="6"/>
        <v>0</v>
      </c>
      <c r="O35" s="79"/>
      <c r="P35" s="38">
        <f t="shared" si="7"/>
      </c>
      <c r="Q35" s="59"/>
    </row>
    <row r="36" spans="1:17" ht="15" customHeight="1" hidden="1">
      <c r="A36" s="86">
        <v>28</v>
      </c>
      <c r="B36" s="32"/>
      <c r="C36" s="26"/>
      <c r="D36" s="80"/>
      <c r="E36" s="73"/>
      <c r="F36" s="54"/>
      <c r="G36" s="20"/>
      <c r="H36" s="20"/>
      <c r="I36" s="88">
        <f t="shared" si="4"/>
        <v>0</v>
      </c>
      <c r="J36" s="23"/>
      <c r="K36" s="20"/>
      <c r="L36" s="20"/>
      <c r="M36" s="89">
        <f>MAX(J36:L36)</f>
        <v>0</v>
      </c>
      <c r="N36" s="90">
        <f>SUM(I36,M36)</f>
        <v>0</v>
      </c>
      <c r="O36" s="79"/>
      <c r="P36" s="38">
        <f>IF(ISERROR(N36*10^(0.75194503*(LOG10(E36/175.508))^2)),"",N36*10^(0.75194503*(LOG10(E36/175.508))^2))</f>
      </c>
      <c r="Q36" s="59"/>
    </row>
    <row r="37" spans="1:17" ht="15" customHeight="1" hidden="1">
      <c r="A37" s="86">
        <v>29</v>
      </c>
      <c r="B37" s="35"/>
      <c r="C37" s="46"/>
      <c r="D37" s="80"/>
      <c r="E37" s="73"/>
      <c r="F37" s="54"/>
      <c r="G37" s="20"/>
      <c r="H37" s="20"/>
      <c r="I37" s="88">
        <f t="shared" si="4"/>
        <v>0</v>
      </c>
      <c r="J37" s="23"/>
      <c r="K37" s="20"/>
      <c r="L37" s="20"/>
      <c r="M37" s="89">
        <f t="shared" si="5"/>
        <v>0</v>
      </c>
      <c r="N37" s="90">
        <f t="shared" si="6"/>
        <v>0</v>
      </c>
      <c r="O37" s="79"/>
      <c r="P37" s="38">
        <f t="shared" si="7"/>
      </c>
      <c r="Q37" s="59"/>
    </row>
    <row r="38" spans="1:17" ht="15" customHeight="1" hidden="1">
      <c r="A38" s="87">
        <v>30</v>
      </c>
      <c r="B38" s="27"/>
      <c r="C38" s="26"/>
      <c r="D38" s="48"/>
      <c r="E38" s="67"/>
      <c r="F38" s="40"/>
      <c r="G38" s="41"/>
      <c r="H38" s="41"/>
      <c r="I38" s="88">
        <f t="shared" si="4"/>
        <v>0</v>
      </c>
      <c r="J38" s="23"/>
      <c r="K38" s="20"/>
      <c r="L38" s="20"/>
      <c r="M38" s="89">
        <f t="shared" si="5"/>
        <v>0</v>
      </c>
      <c r="N38" s="90">
        <f t="shared" si="6"/>
        <v>0</v>
      </c>
      <c r="O38" s="79"/>
      <c r="P38" s="38">
        <f t="shared" si="7"/>
      </c>
      <c r="Q38" s="59"/>
    </row>
    <row r="39" spans="1:17" ht="15" customHeight="1" hidden="1">
      <c r="A39" s="86">
        <v>31</v>
      </c>
      <c r="B39" s="34"/>
      <c r="C39" s="37"/>
      <c r="D39" s="48"/>
      <c r="E39" s="85"/>
      <c r="F39" s="40"/>
      <c r="G39" s="41"/>
      <c r="H39" s="44"/>
      <c r="I39" s="88">
        <f t="shared" si="4"/>
        <v>0</v>
      </c>
      <c r="J39" s="23"/>
      <c r="K39" s="20"/>
      <c r="L39" s="20"/>
      <c r="M39" s="89">
        <f t="shared" si="5"/>
        <v>0</v>
      </c>
      <c r="N39" s="90">
        <f t="shared" si="6"/>
        <v>0</v>
      </c>
      <c r="O39" s="79"/>
      <c r="P39" s="38">
        <f t="shared" si="7"/>
      </c>
      <c r="Q39" s="159"/>
    </row>
    <row r="40" spans="1:17" ht="15" customHeight="1" hidden="1">
      <c r="A40" s="86">
        <v>32</v>
      </c>
      <c r="B40" s="27"/>
      <c r="C40" s="26"/>
      <c r="D40" s="48"/>
      <c r="E40" s="73"/>
      <c r="F40" s="40"/>
      <c r="G40" s="41"/>
      <c r="H40" s="41"/>
      <c r="I40" s="88">
        <f t="shared" si="4"/>
        <v>0</v>
      </c>
      <c r="J40" s="23"/>
      <c r="K40" s="20"/>
      <c r="L40" s="20"/>
      <c r="M40" s="89">
        <f t="shared" si="5"/>
        <v>0</v>
      </c>
      <c r="N40" s="90">
        <f t="shared" si="6"/>
        <v>0</v>
      </c>
      <c r="O40" s="79"/>
      <c r="P40" s="38">
        <f t="shared" si="7"/>
      </c>
      <c r="Q40" s="159"/>
    </row>
    <row r="41" spans="1:17" ht="15" customHeight="1" hidden="1">
      <c r="A41" s="87">
        <v>33</v>
      </c>
      <c r="B41" s="34"/>
      <c r="C41" s="37"/>
      <c r="D41" s="48"/>
      <c r="E41" s="85"/>
      <c r="F41" s="40"/>
      <c r="G41" s="41"/>
      <c r="H41" s="44"/>
      <c r="I41" s="88">
        <f t="shared" si="4"/>
        <v>0</v>
      </c>
      <c r="J41" s="23"/>
      <c r="K41" s="20"/>
      <c r="L41" s="20"/>
      <c r="M41" s="89">
        <f t="shared" si="5"/>
        <v>0</v>
      </c>
      <c r="N41" s="90">
        <f t="shared" si="6"/>
        <v>0</v>
      </c>
      <c r="O41" s="79"/>
      <c r="P41" s="38">
        <f t="shared" si="7"/>
      </c>
      <c r="Q41" s="160"/>
    </row>
    <row r="42" spans="1:17" ht="15" customHeight="1" hidden="1">
      <c r="A42" s="86">
        <v>34</v>
      </c>
      <c r="B42" s="102"/>
      <c r="C42" s="26"/>
      <c r="D42" s="48"/>
      <c r="E42" s="66"/>
      <c r="F42" s="22"/>
      <c r="G42" s="24"/>
      <c r="H42" s="24"/>
      <c r="I42" s="88">
        <f t="shared" si="4"/>
        <v>0</v>
      </c>
      <c r="J42" s="23"/>
      <c r="K42" s="20"/>
      <c r="L42" s="20"/>
      <c r="M42" s="89">
        <f t="shared" si="5"/>
        <v>0</v>
      </c>
      <c r="N42" s="90">
        <f t="shared" si="6"/>
        <v>0</v>
      </c>
      <c r="O42" s="79"/>
      <c r="P42" s="38">
        <f t="shared" si="7"/>
      </c>
      <c r="Q42" s="159"/>
    </row>
    <row r="43" spans="1:17" ht="15" customHeight="1" hidden="1">
      <c r="A43" s="86">
        <v>35</v>
      </c>
      <c r="B43" s="32"/>
      <c r="C43" s="45"/>
      <c r="D43" s="48"/>
      <c r="E43" s="67"/>
      <c r="F43" s="54"/>
      <c r="G43" s="20"/>
      <c r="H43" s="20"/>
      <c r="I43" s="88">
        <f t="shared" si="4"/>
        <v>0</v>
      </c>
      <c r="J43" s="23"/>
      <c r="K43" s="20"/>
      <c r="L43" s="20"/>
      <c r="M43" s="89">
        <f t="shared" si="5"/>
        <v>0</v>
      </c>
      <c r="N43" s="90">
        <f t="shared" si="6"/>
        <v>0</v>
      </c>
      <c r="O43" s="79"/>
      <c r="P43" s="38">
        <f t="shared" si="7"/>
      </c>
      <c r="Q43" s="59"/>
    </row>
    <row r="44" spans="1:17" ht="15" customHeight="1" hidden="1">
      <c r="A44" s="87">
        <v>36</v>
      </c>
      <c r="B44" s="27"/>
      <c r="C44" s="21"/>
      <c r="D44" s="50"/>
      <c r="E44" s="98"/>
      <c r="F44" s="54"/>
      <c r="G44" s="20"/>
      <c r="H44" s="20"/>
      <c r="I44" s="88">
        <f t="shared" si="4"/>
        <v>0</v>
      </c>
      <c r="J44" s="23"/>
      <c r="K44" s="20"/>
      <c r="L44" s="20"/>
      <c r="M44" s="89">
        <f t="shared" si="5"/>
        <v>0</v>
      </c>
      <c r="N44" s="90">
        <f t="shared" si="6"/>
        <v>0</v>
      </c>
      <c r="O44" s="79"/>
      <c r="P44" s="38">
        <f t="shared" si="7"/>
      </c>
      <c r="Q44" s="158"/>
    </row>
    <row r="45" spans="1:17" ht="15" customHeight="1" hidden="1">
      <c r="A45" s="86">
        <v>37</v>
      </c>
      <c r="B45" s="32"/>
      <c r="C45" s="36"/>
      <c r="D45" s="48"/>
      <c r="E45" s="66"/>
      <c r="F45" s="40"/>
      <c r="G45" s="41"/>
      <c r="H45" s="41"/>
      <c r="I45" s="88">
        <f t="shared" si="4"/>
        <v>0</v>
      </c>
      <c r="J45" s="23"/>
      <c r="K45" s="20"/>
      <c r="L45" s="20"/>
      <c r="M45" s="89">
        <f t="shared" si="5"/>
        <v>0</v>
      </c>
      <c r="N45" s="90">
        <f t="shared" si="6"/>
        <v>0</v>
      </c>
      <c r="O45" s="79"/>
      <c r="P45" s="38">
        <f t="shared" si="7"/>
      </c>
      <c r="Q45" s="158"/>
    </row>
    <row r="46" spans="1:17" ht="15" customHeight="1" hidden="1">
      <c r="A46" s="86">
        <v>38</v>
      </c>
      <c r="B46" s="34"/>
      <c r="C46" s="37"/>
      <c r="D46" s="48"/>
      <c r="E46" s="85"/>
      <c r="F46" s="40"/>
      <c r="G46" s="41"/>
      <c r="H46" s="44"/>
      <c r="I46" s="88">
        <f t="shared" si="4"/>
        <v>0</v>
      </c>
      <c r="J46" s="23"/>
      <c r="K46" s="20"/>
      <c r="L46" s="20"/>
      <c r="M46" s="89">
        <f t="shared" si="5"/>
        <v>0</v>
      </c>
      <c r="N46" s="90">
        <f t="shared" si="6"/>
        <v>0</v>
      </c>
      <c r="O46" s="79"/>
      <c r="P46" s="38">
        <f t="shared" si="7"/>
      </c>
      <c r="Q46" s="159"/>
    </row>
    <row r="47" spans="1:17" ht="15" customHeight="1" hidden="1">
      <c r="A47" s="87">
        <v>39</v>
      </c>
      <c r="B47" s="27"/>
      <c r="C47" s="26"/>
      <c r="D47" s="50"/>
      <c r="E47" s="67"/>
      <c r="F47" s="54"/>
      <c r="G47" s="20"/>
      <c r="H47" s="20"/>
      <c r="I47" s="88">
        <f t="shared" si="4"/>
        <v>0</v>
      </c>
      <c r="J47" s="23"/>
      <c r="K47" s="20"/>
      <c r="L47" s="20"/>
      <c r="M47" s="89">
        <f t="shared" si="5"/>
        <v>0</v>
      </c>
      <c r="N47" s="90">
        <f t="shared" si="6"/>
        <v>0</v>
      </c>
      <c r="O47" s="79"/>
      <c r="P47" s="38">
        <f t="shared" si="7"/>
      </c>
      <c r="Q47" s="158"/>
    </row>
    <row r="48" spans="1:17" ht="15" customHeight="1" hidden="1">
      <c r="A48" s="86">
        <v>40</v>
      </c>
      <c r="B48" s="32"/>
      <c r="C48" s="36"/>
      <c r="D48" s="48"/>
      <c r="E48" s="64"/>
      <c r="F48" s="83"/>
      <c r="G48" s="57"/>
      <c r="H48" s="57"/>
      <c r="I48" s="88">
        <f t="shared" si="4"/>
        <v>0</v>
      </c>
      <c r="J48" s="23"/>
      <c r="K48" s="20"/>
      <c r="L48" s="20"/>
      <c r="M48" s="89">
        <f t="shared" si="5"/>
        <v>0</v>
      </c>
      <c r="N48" s="90">
        <f t="shared" si="6"/>
        <v>0</v>
      </c>
      <c r="O48" s="79"/>
      <c r="P48" s="38">
        <f t="shared" si="7"/>
      </c>
      <c r="Q48" s="158"/>
    </row>
    <row r="49" spans="1:17" ht="15" customHeight="1" hidden="1">
      <c r="A49" s="86">
        <v>41</v>
      </c>
      <c r="B49" s="32"/>
      <c r="C49" s="36"/>
      <c r="D49" s="48"/>
      <c r="E49" s="66"/>
      <c r="F49" s="22"/>
      <c r="G49" s="24"/>
      <c r="H49" s="24"/>
      <c r="I49" s="88">
        <f t="shared" si="4"/>
        <v>0</v>
      </c>
      <c r="J49" s="23"/>
      <c r="K49" s="20"/>
      <c r="L49" s="20"/>
      <c r="M49" s="89">
        <f t="shared" si="5"/>
        <v>0</v>
      </c>
      <c r="N49" s="90">
        <f t="shared" si="6"/>
        <v>0</v>
      </c>
      <c r="O49" s="79"/>
      <c r="P49" s="38">
        <f t="shared" si="7"/>
      </c>
      <c r="Q49" s="158"/>
    </row>
    <row r="50" spans="1:17" ht="15" customHeight="1" hidden="1">
      <c r="A50" s="87">
        <v>42</v>
      </c>
      <c r="B50" s="34"/>
      <c r="C50" s="37"/>
      <c r="D50" s="48"/>
      <c r="E50" s="85"/>
      <c r="F50" s="40"/>
      <c r="G50" s="41"/>
      <c r="H50" s="44"/>
      <c r="I50" s="88">
        <f t="shared" si="4"/>
        <v>0</v>
      </c>
      <c r="J50" s="23"/>
      <c r="K50" s="20"/>
      <c r="L50" s="20"/>
      <c r="M50" s="89">
        <f t="shared" si="5"/>
        <v>0</v>
      </c>
      <c r="N50" s="90">
        <f t="shared" si="6"/>
        <v>0</v>
      </c>
      <c r="O50" s="79"/>
      <c r="P50" s="38">
        <f t="shared" si="7"/>
      </c>
      <c r="Q50" s="160"/>
    </row>
    <row r="51" spans="1:17" ht="15" customHeight="1" hidden="1">
      <c r="A51" s="86">
        <v>43</v>
      </c>
      <c r="B51" s="32"/>
      <c r="C51" s="36"/>
      <c r="D51" s="48"/>
      <c r="E51" s="67"/>
      <c r="F51" s="54"/>
      <c r="G51" s="20"/>
      <c r="H51" s="20"/>
      <c r="I51" s="88">
        <f t="shared" si="4"/>
        <v>0</v>
      </c>
      <c r="J51" s="23"/>
      <c r="K51" s="20"/>
      <c r="L51" s="20"/>
      <c r="M51" s="89">
        <f t="shared" si="5"/>
        <v>0</v>
      </c>
      <c r="N51" s="90">
        <f t="shared" si="6"/>
        <v>0</v>
      </c>
      <c r="O51" s="79"/>
      <c r="P51" s="38">
        <f t="shared" si="7"/>
      </c>
      <c r="Q51" s="59"/>
    </row>
    <row r="52" spans="1:17" ht="15" customHeight="1" hidden="1">
      <c r="A52" s="86">
        <v>44</v>
      </c>
      <c r="B52" s="32"/>
      <c r="C52" s="36"/>
      <c r="D52" s="48"/>
      <c r="E52" s="73"/>
      <c r="F52" s="54"/>
      <c r="G52" s="20"/>
      <c r="H52" s="20"/>
      <c r="I52" s="88">
        <f t="shared" si="4"/>
        <v>0</v>
      </c>
      <c r="J52" s="23"/>
      <c r="K52" s="20"/>
      <c r="L52" s="20"/>
      <c r="M52" s="89">
        <f t="shared" si="5"/>
        <v>0</v>
      </c>
      <c r="N52" s="90">
        <f t="shared" si="6"/>
        <v>0</v>
      </c>
      <c r="O52" s="79"/>
      <c r="P52" s="38">
        <f t="shared" si="7"/>
      </c>
      <c r="Q52" s="158"/>
    </row>
    <row r="53" spans="1:17" ht="15" customHeight="1" hidden="1">
      <c r="A53" s="87">
        <v>45</v>
      </c>
      <c r="B53" s="32"/>
      <c r="C53" s="36"/>
      <c r="D53" s="48"/>
      <c r="E53" s="66"/>
      <c r="F53" s="54"/>
      <c r="G53" s="20"/>
      <c r="H53" s="20"/>
      <c r="I53" s="88">
        <f t="shared" si="4"/>
        <v>0</v>
      </c>
      <c r="J53" s="23"/>
      <c r="K53" s="20"/>
      <c r="L53" s="20"/>
      <c r="M53" s="89">
        <f t="shared" si="5"/>
        <v>0</v>
      </c>
      <c r="N53" s="90">
        <f t="shared" si="6"/>
        <v>0</v>
      </c>
      <c r="O53" s="79"/>
      <c r="P53" s="38">
        <f t="shared" si="7"/>
      </c>
      <c r="Q53" s="59"/>
    </row>
    <row r="54" spans="1:17" ht="15" customHeight="1" hidden="1">
      <c r="A54" s="86">
        <v>46</v>
      </c>
      <c r="B54" s="25"/>
      <c r="C54" s="26"/>
      <c r="D54" s="58"/>
      <c r="E54" s="72"/>
      <c r="F54" s="54"/>
      <c r="G54" s="20"/>
      <c r="H54" s="20"/>
      <c r="I54" s="88">
        <f t="shared" si="4"/>
        <v>0</v>
      </c>
      <c r="J54" s="23"/>
      <c r="K54" s="20"/>
      <c r="L54" s="20"/>
      <c r="M54" s="89">
        <f t="shared" si="5"/>
        <v>0</v>
      </c>
      <c r="N54" s="90">
        <f t="shared" si="6"/>
        <v>0</v>
      </c>
      <c r="O54" s="79"/>
      <c r="P54" s="38">
        <f t="shared" si="7"/>
      </c>
      <c r="Q54" s="158"/>
    </row>
    <row r="56" spans="3:4" ht="12.75">
      <c r="C56" s="169"/>
      <c r="D56" s="276" t="s">
        <v>560</v>
      </c>
    </row>
    <row r="58" spans="3:4" ht="12.75">
      <c r="C58" s="185"/>
      <c r="D58" s="276" t="s">
        <v>559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15 J9:L15 F39:H41 J39:L41 J28:L33 F28:H33 J18:L18 F18:H18 F21:H24 J21:L24">
    <cfRule type="cellIs" priority="16" dxfId="0" operator="greaterThan" stopIfTrue="1">
      <formula>"n"</formula>
    </cfRule>
  </conditionalFormatting>
  <conditionalFormatting sqref="F42:H44 J42:L44">
    <cfRule type="cellIs" priority="14" dxfId="0" operator="greaterThan" stopIfTrue="1">
      <formula>"n"</formula>
    </cfRule>
  </conditionalFormatting>
  <conditionalFormatting sqref="F34:H35 J34:L35 J37:L38 F37:H38">
    <cfRule type="cellIs" priority="15" dxfId="0" operator="greaterThan" stopIfTrue="1">
      <formula>"n"</formula>
    </cfRule>
  </conditionalFormatting>
  <conditionalFormatting sqref="F45:H45 J45:L45">
    <cfRule type="cellIs" priority="13" dxfId="0" operator="greaterThan" stopIfTrue="1">
      <formula>"n"</formula>
    </cfRule>
  </conditionalFormatting>
  <conditionalFormatting sqref="F46:H49 J46:L49">
    <cfRule type="cellIs" priority="12" dxfId="0" operator="greaterThan" stopIfTrue="1">
      <formula>"n"</formula>
    </cfRule>
  </conditionalFormatting>
  <conditionalFormatting sqref="F50:H53 J50:L53">
    <cfRule type="cellIs" priority="11" dxfId="0" operator="greaterThan" stopIfTrue="1">
      <formula>"n"</formula>
    </cfRule>
  </conditionalFormatting>
  <conditionalFormatting sqref="F54:H54 J54:L54">
    <cfRule type="cellIs" priority="10" dxfId="0" operator="greaterThan" stopIfTrue="1">
      <formula>"n"</formula>
    </cfRule>
  </conditionalFormatting>
  <conditionalFormatting sqref="J36:L36 F36:H36">
    <cfRule type="cellIs" priority="9" dxfId="0" operator="greaterThan" stopIfTrue="1">
      <formula>"n"</formula>
    </cfRule>
  </conditionalFormatting>
  <conditionalFormatting sqref="F25:H25 J25:L25">
    <cfRule type="cellIs" priority="8" dxfId="0" operator="greaterThan" stopIfTrue="1">
      <formula>"n"</formula>
    </cfRule>
  </conditionalFormatting>
  <conditionalFormatting sqref="F16:H16 J16:L16">
    <cfRule type="cellIs" priority="6" dxfId="0" operator="greaterThan" stopIfTrue="1">
      <formula>"n"</formula>
    </cfRule>
  </conditionalFormatting>
  <conditionalFormatting sqref="F17:H17 J17:L17">
    <cfRule type="cellIs" priority="5" dxfId="0" operator="greaterThan" stopIfTrue="1">
      <formula>"n"</formula>
    </cfRule>
  </conditionalFormatting>
  <conditionalFormatting sqref="J26:L26 F26:H26">
    <cfRule type="cellIs" priority="4" dxfId="0" operator="greaterThan" stopIfTrue="1">
      <formula>"n"</formula>
    </cfRule>
  </conditionalFormatting>
  <conditionalFormatting sqref="J27:L27 F27:H27">
    <cfRule type="cellIs" priority="3" dxfId="0" operator="greaterThan" stopIfTrue="1">
      <formula>"n"</formula>
    </cfRule>
  </conditionalFormatting>
  <conditionalFormatting sqref="J19:L19 F19:H19">
    <cfRule type="cellIs" priority="2" dxfId="0" operator="greaterThan" stopIfTrue="1">
      <formula>"n"</formula>
    </cfRule>
  </conditionalFormatting>
  <conditionalFormatting sqref="J20:L20 F20:H20">
    <cfRule type="cellIs" priority="1" dxfId="0" operator="greaterThan" stopIfTrue="1">
      <formula>"n"</formula>
    </cfRule>
  </conditionalFormatting>
  <dataValidations count="1">
    <dataValidation type="whole" allowBlank="1" sqref="F11:H13 F28:H5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apas16">
    <tabColor rgb="FF00B0F0"/>
    <pageSetUpPr fitToPage="1"/>
  </sheetPr>
  <dimension ref="A1:R56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86" t="s">
        <v>564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188</v>
      </c>
      <c r="B5" s="291"/>
      <c r="C5" s="291"/>
      <c r="D5" s="16"/>
      <c r="E5" s="76"/>
      <c r="F5" s="291" t="s">
        <v>187</v>
      </c>
      <c r="G5" s="291"/>
      <c r="H5" s="291"/>
      <c r="I5" s="10"/>
      <c r="J5" s="292" t="s">
        <v>518</v>
      </c>
      <c r="K5" s="293"/>
      <c r="L5" s="293"/>
      <c r="M5" s="10"/>
      <c r="N5" s="10"/>
      <c r="O5" s="10"/>
      <c r="P5" s="11" t="s">
        <v>172</v>
      </c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307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8"/>
    </row>
    <row r="9" spans="1:18" ht="15" customHeight="1">
      <c r="A9" s="56">
        <v>1</v>
      </c>
      <c r="B9" s="25" t="s">
        <v>522</v>
      </c>
      <c r="C9" s="165" t="s">
        <v>274</v>
      </c>
      <c r="D9" s="58" t="s">
        <v>249</v>
      </c>
      <c r="E9" s="164">
        <v>41.7</v>
      </c>
      <c r="F9" s="81">
        <v>39</v>
      </c>
      <c r="G9" s="61">
        <v>41</v>
      </c>
      <c r="H9" s="61">
        <v>43</v>
      </c>
      <c r="I9" s="88">
        <f aca="true" t="shared" si="0" ref="I9:I20">MAX(F9:H9)</f>
        <v>43</v>
      </c>
      <c r="J9" s="23">
        <v>48</v>
      </c>
      <c r="K9" s="20">
        <v>51</v>
      </c>
      <c r="L9" s="20">
        <v>53</v>
      </c>
      <c r="M9" s="89">
        <f aca="true" t="shared" si="1" ref="M9:M20">MAX(J9:L9)</f>
        <v>53</v>
      </c>
      <c r="N9" s="90">
        <f aca="true" t="shared" si="2" ref="N9:N20">SUM(I9,M9)</f>
        <v>96</v>
      </c>
      <c r="O9" s="79">
        <v>28</v>
      </c>
      <c r="P9" s="162">
        <f aca="true" t="shared" si="3" ref="P9:P20">IF(ISERROR(N9*10^(0.75194503*(LOG10(E9/175.508))^2)),"",N9*10^(0.75194503*(LOG10(E9/175.508))^2))</f>
        <v>188.4566895844321</v>
      </c>
      <c r="Q9" s="59" t="s">
        <v>279</v>
      </c>
      <c r="R9"/>
    </row>
    <row r="10" spans="1:18" ht="15" customHeight="1">
      <c r="A10" s="56">
        <v>2</v>
      </c>
      <c r="B10" s="25" t="s">
        <v>200</v>
      </c>
      <c r="C10" s="26" t="s">
        <v>67</v>
      </c>
      <c r="D10" s="58" t="s">
        <v>64</v>
      </c>
      <c r="E10" s="164">
        <v>40.8</v>
      </c>
      <c r="F10" s="82">
        <v>32</v>
      </c>
      <c r="G10" s="61">
        <v>34</v>
      </c>
      <c r="H10" s="61" t="s">
        <v>145</v>
      </c>
      <c r="I10" s="88">
        <f t="shared" si="0"/>
        <v>34</v>
      </c>
      <c r="J10" s="23">
        <v>37</v>
      </c>
      <c r="K10" s="20">
        <v>40</v>
      </c>
      <c r="L10" s="20">
        <v>42</v>
      </c>
      <c r="M10" s="89">
        <f t="shared" si="1"/>
        <v>42</v>
      </c>
      <c r="N10" s="90">
        <f t="shared" si="2"/>
        <v>76</v>
      </c>
      <c r="O10" s="79">
        <v>25</v>
      </c>
      <c r="P10" s="162">
        <f t="shared" si="3"/>
        <v>152.30570291634925</v>
      </c>
      <c r="Q10" s="63" t="s">
        <v>65</v>
      </c>
      <c r="R10"/>
    </row>
    <row r="11" spans="1:18" ht="15" customHeight="1">
      <c r="A11" s="56">
        <v>3</v>
      </c>
      <c r="B11" s="27" t="s">
        <v>275</v>
      </c>
      <c r="C11" s="26" t="s">
        <v>521</v>
      </c>
      <c r="D11" s="58" t="s">
        <v>249</v>
      </c>
      <c r="E11" s="70">
        <v>39.45</v>
      </c>
      <c r="F11" s="218">
        <v>27</v>
      </c>
      <c r="G11" s="41">
        <v>29</v>
      </c>
      <c r="H11" s="41" t="s">
        <v>282</v>
      </c>
      <c r="I11" s="88">
        <f t="shared" si="0"/>
        <v>29</v>
      </c>
      <c r="J11" s="23">
        <v>37</v>
      </c>
      <c r="K11" s="20" t="s">
        <v>511</v>
      </c>
      <c r="L11" s="20" t="s">
        <v>511</v>
      </c>
      <c r="M11" s="89">
        <f t="shared" si="1"/>
        <v>37</v>
      </c>
      <c r="N11" s="90">
        <f t="shared" si="2"/>
        <v>66</v>
      </c>
      <c r="O11" s="79">
        <v>23</v>
      </c>
      <c r="P11" s="162">
        <f t="shared" si="3"/>
        <v>136.62565297193697</v>
      </c>
      <c r="Q11" s="59" t="s">
        <v>279</v>
      </c>
      <c r="R11"/>
    </row>
    <row r="12" spans="1:18" ht="15" customHeight="1">
      <c r="A12" s="56">
        <v>4</v>
      </c>
      <c r="B12" s="25" t="s">
        <v>276</v>
      </c>
      <c r="C12" s="26" t="s">
        <v>520</v>
      </c>
      <c r="D12" s="58" t="s">
        <v>249</v>
      </c>
      <c r="E12" s="164">
        <v>42</v>
      </c>
      <c r="F12" s="23">
        <v>25</v>
      </c>
      <c r="G12" s="20">
        <v>27</v>
      </c>
      <c r="H12" s="20">
        <v>28</v>
      </c>
      <c r="I12" s="88">
        <f t="shared" si="0"/>
        <v>28</v>
      </c>
      <c r="J12" s="23">
        <v>30</v>
      </c>
      <c r="K12" s="20">
        <v>33</v>
      </c>
      <c r="L12" s="20">
        <v>35</v>
      </c>
      <c r="M12" s="89">
        <f t="shared" si="1"/>
        <v>35</v>
      </c>
      <c r="N12" s="90">
        <f t="shared" si="2"/>
        <v>63</v>
      </c>
      <c r="O12" s="79">
        <v>22</v>
      </c>
      <c r="P12" s="162">
        <f t="shared" si="3"/>
        <v>122.84737019676854</v>
      </c>
      <c r="Q12" s="63" t="s">
        <v>279</v>
      </c>
      <c r="R12"/>
    </row>
    <row r="13" spans="1:17" ht="15" customHeight="1">
      <c r="A13" s="56">
        <v>5</v>
      </c>
      <c r="B13" s="32" t="s">
        <v>277</v>
      </c>
      <c r="C13" s="47" t="s">
        <v>278</v>
      </c>
      <c r="D13" s="48" t="s">
        <v>264</v>
      </c>
      <c r="E13" s="64">
        <v>41.2</v>
      </c>
      <c r="F13" s="62">
        <v>20</v>
      </c>
      <c r="G13" s="61">
        <v>23</v>
      </c>
      <c r="H13" s="61">
        <v>25</v>
      </c>
      <c r="I13" s="88">
        <f t="shared" si="0"/>
        <v>25</v>
      </c>
      <c r="J13" s="23">
        <v>30</v>
      </c>
      <c r="K13" s="20">
        <v>35</v>
      </c>
      <c r="L13" s="20" t="s">
        <v>152</v>
      </c>
      <c r="M13" s="89">
        <f t="shared" si="1"/>
        <v>35</v>
      </c>
      <c r="N13" s="90">
        <f t="shared" si="2"/>
        <v>60</v>
      </c>
      <c r="O13" s="79">
        <v>21</v>
      </c>
      <c r="P13" s="38">
        <f t="shared" si="3"/>
        <v>119.13236138174649</v>
      </c>
      <c r="Q13" s="49" t="s">
        <v>273</v>
      </c>
    </row>
    <row r="14" spans="1:17" ht="15" customHeight="1">
      <c r="A14" s="56">
        <v>6</v>
      </c>
      <c r="B14" s="27" t="s">
        <v>199</v>
      </c>
      <c r="C14" s="26" t="s">
        <v>80</v>
      </c>
      <c r="D14" s="60" t="s">
        <v>115</v>
      </c>
      <c r="E14" s="70">
        <v>38.9</v>
      </c>
      <c r="F14" s="84">
        <v>18</v>
      </c>
      <c r="G14" s="20">
        <v>20</v>
      </c>
      <c r="H14" s="20">
        <v>23</v>
      </c>
      <c r="I14" s="88">
        <f t="shared" si="0"/>
        <v>23</v>
      </c>
      <c r="J14" s="23">
        <v>25</v>
      </c>
      <c r="K14" s="20">
        <v>30</v>
      </c>
      <c r="L14" s="20">
        <v>32</v>
      </c>
      <c r="M14" s="89">
        <f t="shared" si="1"/>
        <v>32</v>
      </c>
      <c r="N14" s="90">
        <f t="shared" si="2"/>
        <v>55</v>
      </c>
      <c r="O14" s="79">
        <v>20</v>
      </c>
      <c r="P14" s="38">
        <f t="shared" si="3"/>
        <v>115.43122409589058</v>
      </c>
      <c r="Q14" s="27" t="s">
        <v>113</v>
      </c>
    </row>
    <row r="15" spans="1:17" ht="15" customHeight="1">
      <c r="A15" s="56">
        <v>7</v>
      </c>
      <c r="B15" s="32" t="s">
        <v>201</v>
      </c>
      <c r="C15" s="36" t="s">
        <v>93</v>
      </c>
      <c r="D15" s="48" t="s">
        <v>115</v>
      </c>
      <c r="E15" s="73">
        <v>40</v>
      </c>
      <c r="F15" s="54">
        <v>20</v>
      </c>
      <c r="G15" s="20">
        <v>22</v>
      </c>
      <c r="H15" s="20" t="s">
        <v>144</v>
      </c>
      <c r="I15" s="88">
        <f t="shared" si="0"/>
        <v>22</v>
      </c>
      <c r="J15" s="23">
        <v>25</v>
      </c>
      <c r="K15" s="20">
        <v>27</v>
      </c>
      <c r="L15" s="20">
        <v>30</v>
      </c>
      <c r="M15" s="89">
        <f t="shared" si="1"/>
        <v>30</v>
      </c>
      <c r="N15" s="90">
        <f t="shared" si="2"/>
        <v>52</v>
      </c>
      <c r="O15" s="79">
        <v>19</v>
      </c>
      <c r="P15" s="38">
        <f t="shared" si="3"/>
        <v>106.20789675639939</v>
      </c>
      <c r="Q15" s="59" t="s">
        <v>113</v>
      </c>
    </row>
    <row r="16" spans="1:17" ht="15" customHeight="1">
      <c r="A16" s="56">
        <v>8</v>
      </c>
      <c r="B16" s="32" t="s">
        <v>449</v>
      </c>
      <c r="C16" s="26" t="s">
        <v>445</v>
      </c>
      <c r="D16" s="48" t="s">
        <v>424</v>
      </c>
      <c r="E16" s="64">
        <v>41.8</v>
      </c>
      <c r="F16" s="22">
        <v>20</v>
      </c>
      <c r="G16" s="24" t="s">
        <v>143</v>
      </c>
      <c r="H16" s="24" t="s">
        <v>143</v>
      </c>
      <c r="I16" s="88">
        <f t="shared" si="0"/>
        <v>20</v>
      </c>
      <c r="J16" s="23">
        <v>25</v>
      </c>
      <c r="K16" s="20">
        <v>27</v>
      </c>
      <c r="L16" s="20">
        <v>28</v>
      </c>
      <c r="M16" s="89">
        <f t="shared" si="1"/>
        <v>28</v>
      </c>
      <c r="N16" s="90">
        <f t="shared" si="2"/>
        <v>48</v>
      </c>
      <c r="O16" s="79">
        <v>18</v>
      </c>
      <c r="P16" s="38">
        <f t="shared" si="3"/>
        <v>94.01690430682446</v>
      </c>
      <c r="Q16" s="59" t="s">
        <v>451</v>
      </c>
    </row>
    <row r="17" spans="1:17" ht="15" customHeight="1">
      <c r="A17" s="56">
        <v>9</v>
      </c>
      <c r="B17" s="34" t="s">
        <v>448</v>
      </c>
      <c r="C17" s="37" t="s">
        <v>444</v>
      </c>
      <c r="D17" s="48" t="s">
        <v>420</v>
      </c>
      <c r="E17" s="108">
        <v>38.8</v>
      </c>
      <c r="F17" s="68">
        <v>15</v>
      </c>
      <c r="G17" s="39">
        <v>20</v>
      </c>
      <c r="H17" s="100" t="s">
        <v>143</v>
      </c>
      <c r="I17" s="88">
        <f t="shared" si="0"/>
        <v>20</v>
      </c>
      <c r="J17" s="23">
        <v>25</v>
      </c>
      <c r="K17" s="20">
        <v>27</v>
      </c>
      <c r="L17" s="20" t="s">
        <v>146</v>
      </c>
      <c r="M17" s="89">
        <f t="shared" si="1"/>
        <v>27</v>
      </c>
      <c r="N17" s="90">
        <f t="shared" si="2"/>
        <v>47</v>
      </c>
      <c r="O17" s="79">
        <v>17</v>
      </c>
      <c r="P17" s="38">
        <f t="shared" si="3"/>
        <v>98.89161587507967</v>
      </c>
      <c r="Q17" s="49" t="s">
        <v>436</v>
      </c>
    </row>
    <row r="18" spans="1:17" ht="15" customHeight="1">
      <c r="A18" s="56">
        <v>10</v>
      </c>
      <c r="B18" s="29" t="s">
        <v>198</v>
      </c>
      <c r="C18" s="28" t="s">
        <v>128</v>
      </c>
      <c r="D18" s="31" t="s">
        <v>19</v>
      </c>
      <c r="E18" s="67">
        <v>38.15</v>
      </c>
      <c r="F18" s="62">
        <v>13</v>
      </c>
      <c r="G18" s="61">
        <v>14</v>
      </c>
      <c r="H18" s="61">
        <v>15</v>
      </c>
      <c r="I18" s="88">
        <f t="shared" si="0"/>
        <v>15</v>
      </c>
      <c r="J18" s="23">
        <v>15</v>
      </c>
      <c r="K18" s="20">
        <v>17</v>
      </c>
      <c r="L18" s="20">
        <v>18</v>
      </c>
      <c r="M18" s="89">
        <f t="shared" si="1"/>
        <v>18</v>
      </c>
      <c r="N18" s="90">
        <f t="shared" si="2"/>
        <v>33</v>
      </c>
      <c r="O18" s="79">
        <v>16</v>
      </c>
      <c r="P18" s="38">
        <f t="shared" si="3"/>
        <v>70.6071442173542</v>
      </c>
      <c r="Q18" s="27" t="s">
        <v>134</v>
      </c>
    </row>
    <row r="19" spans="1:17" ht="15" customHeight="1">
      <c r="A19" s="207">
        <v>11</v>
      </c>
      <c r="B19" s="225" t="s">
        <v>450</v>
      </c>
      <c r="C19" s="221" t="s">
        <v>446</v>
      </c>
      <c r="D19" s="222" t="s">
        <v>418</v>
      </c>
      <c r="E19" s="226">
        <v>42</v>
      </c>
      <c r="F19" s="227">
        <v>25</v>
      </c>
      <c r="G19" s="228">
        <v>27</v>
      </c>
      <c r="H19" s="228">
        <v>30</v>
      </c>
      <c r="I19" s="188">
        <f t="shared" si="0"/>
        <v>30</v>
      </c>
      <c r="J19" s="186">
        <v>37</v>
      </c>
      <c r="K19" s="187">
        <v>40</v>
      </c>
      <c r="L19" s="187" t="s">
        <v>149</v>
      </c>
      <c r="M19" s="189">
        <f t="shared" si="1"/>
        <v>40</v>
      </c>
      <c r="N19" s="190">
        <f t="shared" si="2"/>
        <v>70</v>
      </c>
      <c r="O19" s="191"/>
      <c r="P19" s="192">
        <f t="shared" si="3"/>
        <v>136.4970779964095</v>
      </c>
      <c r="Q19" s="210" t="s">
        <v>435</v>
      </c>
    </row>
    <row r="20" spans="1:17" ht="15" customHeight="1">
      <c r="A20" s="207">
        <v>12</v>
      </c>
      <c r="B20" s="183" t="s">
        <v>447</v>
      </c>
      <c r="C20" s="184" t="s">
        <v>519</v>
      </c>
      <c r="D20" s="209" t="s">
        <v>420</v>
      </c>
      <c r="E20" s="226">
        <v>42</v>
      </c>
      <c r="F20" s="227">
        <v>25</v>
      </c>
      <c r="G20" s="228">
        <v>28</v>
      </c>
      <c r="H20" s="228" t="s">
        <v>146</v>
      </c>
      <c r="I20" s="188">
        <f t="shared" si="0"/>
        <v>28</v>
      </c>
      <c r="J20" s="186" t="s">
        <v>148</v>
      </c>
      <c r="K20" s="187">
        <v>35</v>
      </c>
      <c r="L20" s="187">
        <v>38</v>
      </c>
      <c r="M20" s="189">
        <f t="shared" si="1"/>
        <v>38</v>
      </c>
      <c r="N20" s="190">
        <f t="shared" si="2"/>
        <v>66</v>
      </c>
      <c r="O20" s="191"/>
      <c r="P20" s="192">
        <f t="shared" si="3"/>
        <v>128.69724496804324</v>
      </c>
      <c r="Q20" s="195" t="s">
        <v>436</v>
      </c>
    </row>
    <row r="21" spans="1:17" ht="15" customHeight="1" hidden="1">
      <c r="A21" s="86">
        <v>13</v>
      </c>
      <c r="B21" s="32"/>
      <c r="C21" s="47"/>
      <c r="D21" s="48"/>
      <c r="E21" s="66"/>
      <c r="F21" s="62"/>
      <c r="G21" s="61"/>
      <c r="H21" s="61"/>
      <c r="I21" s="88">
        <f aca="true" t="shared" si="4" ref="I21:I54">MAX(F21:H21)</f>
        <v>0</v>
      </c>
      <c r="J21" s="23"/>
      <c r="K21" s="20"/>
      <c r="L21" s="20"/>
      <c r="M21" s="89">
        <f aca="true" t="shared" si="5" ref="M21:M54">MAX(J21:L21)</f>
        <v>0</v>
      </c>
      <c r="N21" s="90">
        <f aca="true" t="shared" si="6" ref="N21:N54">SUM(I21,M21)</f>
        <v>0</v>
      </c>
      <c r="O21" s="79"/>
      <c r="P21" s="38">
        <f aca="true" t="shared" si="7" ref="P21:P54">IF(ISERROR(N21*10^(0.75194503*(LOG10(E21/175.508))^2)),"",N21*10^(0.75194503*(LOG10(E21/175.508))^2))</f>
      </c>
      <c r="Q21" s="59"/>
    </row>
    <row r="22" spans="1:17" ht="15" customHeight="1" hidden="1">
      <c r="A22" s="86">
        <v>14</v>
      </c>
      <c r="B22" s="27"/>
      <c r="C22" s="26"/>
      <c r="D22" s="58"/>
      <c r="E22" s="73"/>
      <c r="F22" s="68"/>
      <c r="G22" s="39"/>
      <c r="H22" s="39"/>
      <c r="I22" s="88"/>
      <c r="J22" s="23"/>
      <c r="K22" s="20"/>
      <c r="L22" s="20"/>
      <c r="M22" s="89"/>
      <c r="N22" s="90"/>
      <c r="O22" s="79"/>
      <c r="P22" s="162"/>
      <c r="Q22" s="59"/>
    </row>
    <row r="23" spans="1:17" ht="15" customHeight="1" hidden="1">
      <c r="A23" s="87">
        <v>15</v>
      </c>
      <c r="B23" s="25"/>
      <c r="C23" s="26"/>
      <c r="D23" s="163"/>
      <c r="E23" s="164"/>
      <c r="F23" s="84"/>
      <c r="G23" s="20"/>
      <c r="H23" s="20"/>
      <c r="I23" s="88"/>
      <c r="J23" s="23"/>
      <c r="K23" s="20"/>
      <c r="L23" s="20"/>
      <c r="M23" s="89"/>
      <c r="N23" s="90"/>
      <c r="O23" s="79"/>
      <c r="P23" s="162"/>
      <c r="Q23" s="63"/>
    </row>
    <row r="24" spans="1:17" ht="15" customHeight="1" hidden="1">
      <c r="A24" s="86">
        <v>16</v>
      </c>
      <c r="B24" s="92"/>
      <c r="C24" s="94"/>
      <c r="D24" s="97"/>
      <c r="E24" s="67"/>
      <c r="F24" s="62"/>
      <c r="G24" s="61"/>
      <c r="H24" s="61"/>
      <c r="I24" s="88">
        <f t="shared" si="4"/>
        <v>0</v>
      </c>
      <c r="J24" s="23"/>
      <c r="K24" s="20"/>
      <c r="L24" s="20"/>
      <c r="M24" s="89">
        <f t="shared" si="5"/>
        <v>0</v>
      </c>
      <c r="N24" s="90">
        <f t="shared" si="6"/>
        <v>0</v>
      </c>
      <c r="O24" s="79"/>
      <c r="P24" s="38">
        <f t="shared" si="7"/>
      </c>
      <c r="Q24" s="59"/>
    </row>
    <row r="25" spans="1:17" ht="15" customHeight="1" hidden="1">
      <c r="A25" s="86">
        <v>17</v>
      </c>
      <c r="B25" s="29"/>
      <c r="C25" s="95"/>
      <c r="D25" s="31"/>
      <c r="E25" s="66"/>
      <c r="F25" s="54"/>
      <c r="G25" s="20"/>
      <c r="H25" s="20"/>
      <c r="I25" s="88">
        <f t="shared" si="4"/>
        <v>0</v>
      </c>
      <c r="J25" s="23"/>
      <c r="K25" s="20"/>
      <c r="L25" s="20"/>
      <c r="M25" s="89">
        <f t="shared" si="5"/>
        <v>0</v>
      </c>
      <c r="N25" s="90">
        <f t="shared" si="6"/>
        <v>0</v>
      </c>
      <c r="O25" s="79"/>
      <c r="P25" s="38">
        <f t="shared" si="7"/>
      </c>
      <c r="Q25" s="49"/>
    </row>
    <row r="26" spans="1:18" ht="15" customHeight="1" hidden="1">
      <c r="A26" s="87">
        <v>18</v>
      </c>
      <c r="B26" s="32"/>
      <c r="C26" s="26"/>
      <c r="D26" s="48"/>
      <c r="E26" s="66"/>
      <c r="F26" s="22"/>
      <c r="G26" s="24"/>
      <c r="H26" s="24"/>
      <c r="I26" s="88">
        <f t="shared" si="4"/>
        <v>0</v>
      </c>
      <c r="J26" s="23"/>
      <c r="K26" s="20"/>
      <c r="L26" s="20"/>
      <c r="M26" s="89">
        <f t="shared" si="5"/>
        <v>0</v>
      </c>
      <c r="N26" s="90">
        <f t="shared" si="6"/>
        <v>0</v>
      </c>
      <c r="O26" s="79"/>
      <c r="P26" s="38">
        <f t="shared" si="7"/>
      </c>
      <c r="Q26" s="49"/>
      <c r="R26" s="75"/>
    </row>
    <row r="27" spans="1:18" ht="15" customHeight="1" hidden="1">
      <c r="A27" s="86">
        <v>19</v>
      </c>
      <c r="B27" s="27"/>
      <c r="C27" s="26"/>
      <c r="D27" s="50"/>
      <c r="E27" s="67"/>
      <c r="F27" s="54"/>
      <c r="G27" s="20"/>
      <c r="H27" s="20"/>
      <c r="I27" s="88">
        <f t="shared" si="4"/>
        <v>0</v>
      </c>
      <c r="J27" s="23"/>
      <c r="K27" s="20"/>
      <c r="L27" s="20"/>
      <c r="M27" s="89">
        <f t="shared" si="5"/>
        <v>0</v>
      </c>
      <c r="N27" s="90">
        <f t="shared" si="6"/>
        <v>0</v>
      </c>
      <c r="O27" s="79"/>
      <c r="P27" s="38">
        <f t="shared" si="7"/>
      </c>
      <c r="Q27" s="27"/>
      <c r="R27" s="75"/>
    </row>
    <row r="28" spans="1:18" ht="15" customHeight="1" hidden="1">
      <c r="A28" s="86">
        <v>20</v>
      </c>
      <c r="B28" s="32"/>
      <c r="C28" s="47"/>
      <c r="D28" s="48"/>
      <c r="E28" s="66"/>
      <c r="F28" s="54"/>
      <c r="G28" s="20"/>
      <c r="H28" s="20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49"/>
      <c r="R28" s="75"/>
    </row>
    <row r="29" spans="1:17" ht="15" customHeight="1" hidden="1">
      <c r="A29" s="87">
        <v>21</v>
      </c>
      <c r="B29" s="32"/>
      <c r="C29" s="47"/>
      <c r="D29" s="48"/>
      <c r="E29" s="66"/>
      <c r="F29" s="54"/>
      <c r="G29" s="20"/>
      <c r="H29" s="20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59"/>
    </row>
    <row r="30" spans="1:17" ht="15" customHeight="1" hidden="1">
      <c r="A30" s="86">
        <v>22</v>
      </c>
      <c r="B30" s="27"/>
      <c r="C30" s="26"/>
      <c r="D30" s="48"/>
      <c r="E30" s="67"/>
      <c r="F30" s="40"/>
      <c r="G30" s="41"/>
      <c r="H30" s="41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49"/>
    </row>
    <row r="31" spans="1:17" ht="15" customHeight="1" hidden="1">
      <c r="A31" s="86">
        <v>23</v>
      </c>
      <c r="B31" s="34"/>
      <c r="C31" s="37"/>
      <c r="D31" s="48"/>
      <c r="E31" s="85"/>
      <c r="F31" s="40"/>
      <c r="G31" s="41"/>
      <c r="H31" s="44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49"/>
    </row>
    <row r="32" spans="1:17" ht="15" customHeight="1" hidden="1">
      <c r="A32" s="87">
        <v>24</v>
      </c>
      <c r="B32" s="25"/>
      <c r="C32" s="21"/>
      <c r="D32" s="58"/>
      <c r="E32" s="72"/>
      <c r="F32" s="40"/>
      <c r="G32" s="41"/>
      <c r="H32" s="41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27"/>
    </row>
    <row r="33" spans="1:17" ht="15" customHeight="1" hidden="1">
      <c r="A33" s="86">
        <v>25</v>
      </c>
      <c r="B33" s="32"/>
      <c r="C33" s="36"/>
      <c r="D33" s="48"/>
      <c r="E33" s="73"/>
      <c r="F33" s="54"/>
      <c r="G33" s="20"/>
      <c r="H33" s="20"/>
      <c r="I33" s="88">
        <f t="shared" si="4"/>
        <v>0</v>
      </c>
      <c r="J33" s="23"/>
      <c r="K33" s="20"/>
      <c r="L33" s="20"/>
      <c r="M33" s="89">
        <f t="shared" si="5"/>
        <v>0</v>
      </c>
      <c r="N33" s="90">
        <f t="shared" si="6"/>
        <v>0</v>
      </c>
      <c r="O33" s="79"/>
      <c r="P33" s="38">
        <f t="shared" si="7"/>
      </c>
      <c r="Q33" s="27"/>
    </row>
    <row r="34" spans="1:17" ht="15" customHeight="1" hidden="1">
      <c r="A34" s="86">
        <v>26</v>
      </c>
      <c r="B34" s="32"/>
      <c r="C34" s="47"/>
      <c r="D34" s="48"/>
      <c r="E34" s="66"/>
      <c r="F34" s="54"/>
      <c r="G34" s="20"/>
      <c r="H34" s="20"/>
      <c r="I34" s="88">
        <f t="shared" si="4"/>
        <v>0</v>
      </c>
      <c r="J34" s="23"/>
      <c r="K34" s="20"/>
      <c r="L34" s="20"/>
      <c r="M34" s="89">
        <f t="shared" si="5"/>
        <v>0</v>
      </c>
      <c r="N34" s="90">
        <f t="shared" si="6"/>
        <v>0</v>
      </c>
      <c r="O34" s="79"/>
      <c r="P34" s="38">
        <f t="shared" si="7"/>
      </c>
      <c r="Q34" s="49"/>
    </row>
    <row r="35" spans="1:17" ht="15" customHeight="1" hidden="1">
      <c r="A35" s="87">
        <v>27</v>
      </c>
      <c r="B35" s="32"/>
      <c r="C35" s="26"/>
      <c r="D35" s="48"/>
      <c r="E35" s="66"/>
      <c r="F35" s="22"/>
      <c r="G35" s="24"/>
      <c r="H35" s="24"/>
      <c r="I35" s="88">
        <f t="shared" si="4"/>
        <v>0</v>
      </c>
      <c r="J35" s="23"/>
      <c r="K35" s="20"/>
      <c r="L35" s="20"/>
      <c r="M35" s="89">
        <f t="shared" si="5"/>
        <v>0</v>
      </c>
      <c r="N35" s="90">
        <f t="shared" si="6"/>
        <v>0</v>
      </c>
      <c r="O35" s="79"/>
      <c r="P35" s="38">
        <f t="shared" si="7"/>
      </c>
      <c r="Q35" s="59"/>
    </row>
    <row r="36" spans="1:17" ht="15" customHeight="1" hidden="1">
      <c r="A36" s="86">
        <v>28</v>
      </c>
      <c r="B36" s="32"/>
      <c r="C36" s="26"/>
      <c r="D36" s="80"/>
      <c r="E36" s="73"/>
      <c r="F36" s="54"/>
      <c r="G36" s="20"/>
      <c r="H36" s="20"/>
      <c r="I36" s="88">
        <f t="shared" si="4"/>
        <v>0</v>
      </c>
      <c r="J36" s="23"/>
      <c r="K36" s="20"/>
      <c r="L36" s="20"/>
      <c r="M36" s="89">
        <f>MAX(J36:L36)</f>
        <v>0</v>
      </c>
      <c r="N36" s="90">
        <f>SUM(I36,M36)</f>
        <v>0</v>
      </c>
      <c r="O36" s="79"/>
      <c r="P36" s="38">
        <f>IF(ISERROR(N36*10^(0.75194503*(LOG10(E36/175.508))^2)),"",N36*10^(0.75194503*(LOG10(E36/175.508))^2))</f>
      </c>
      <c r="Q36" s="59"/>
    </row>
    <row r="37" spans="1:17" ht="15" customHeight="1" hidden="1">
      <c r="A37" s="86">
        <v>29</v>
      </c>
      <c r="B37" s="35"/>
      <c r="C37" s="46"/>
      <c r="D37" s="80"/>
      <c r="E37" s="73"/>
      <c r="F37" s="54"/>
      <c r="G37" s="20"/>
      <c r="H37" s="20"/>
      <c r="I37" s="88">
        <f t="shared" si="4"/>
        <v>0</v>
      </c>
      <c r="J37" s="23"/>
      <c r="K37" s="20"/>
      <c r="L37" s="20"/>
      <c r="M37" s="89">
        <f t="shared" si="5"/>
        <v>0</v>
      </c>
      <c r="N37" s="90">
        <f t="shared" si="6"/>
        <v>0</v>
      </c>
      <c r="O37" s="79"/>
      <c r="P37" s="38">
        <f t="shared" si="7"/>
      </c>
      <c r="Q37" s="59"/>
    </row>
    <row r="38" spans="1:17" ht="15" customHeight="1" hidden="1">
      <c r="A38" s="87">
        <v>30</v>
      </c>
      <c r="B38" s="27"/>
      <c r="C38" s="26"/>
      <c r="D38" s="48"/>
      <c r="E38" s="67"/>
      <c r="F38" s="40"/>
      <c r="G38" s="41"/>
      <c r="H38" s="41"/>
      <c r="I38" s="88">
        <f t="shared" si="4"/>
        <v>0</v>
      </c>
      <c r="J38" s="23"/>
      <c r="K38" s="20"/>
      <c r="L38" s="20"/>
      <c r="M38" s="89">
        <f t="shared" si="5"/>
        <v>0</v>
      </c>
      <c r="N38" s="90">
        <f t="shared" si="6"/>
        <v>0</v>
      </c>
      <c r="O38" s="79"/>
      <c r="P38" s="38">
        <f t="shared" si="7"/>
      </c>
      <c r="Q38" s="59"/>
    </row>
    <row r="39" spans="1:17" ht="15" customHeight="1" hidden="1">
      <c r="A39" s="86">
        <v>31</v>
      </c>
      <c r="B39" s="34"/>
      <c r="C39" s="37"/>
      <c r="D39" s="48"/>
      <c r="E39" s="85"/>
      <c r="F39" s="40"/>
      <c r="G39" s="41"/>
      <c r="H39" s="44"/>
      <c r="I39" s="88">
        <f t="shared" si="4"/>
        <v>0</v>
      </c>
      <c r="J39" s="23"/>
      <c r="K39" s="20"/>
      <c r="L39" s="20"/>
      <c r="M39" s="89">
        <f t="shared" si="5"/>
        <v>0</v>
      </c>
      <c r="N39" s="90">
        <f t="shared" si="6"/>
        <v>0</v>
      </c>
      <c r="O39" s="79"/>
      <c r="P39" s="38">
        <f t="shared" si="7"/>
      </c>
      <c r="Q39" s="49"/>
    </row>
    <row r="40" spans="1:17" ht="15" customHeight="1" hidden="1">
      <c r="A40" s="86">
        <v>32</v>
      </c>
      <c r="B40" s="27"/>
      <c r="C40" s="26"/>
      <c r="D40" s="48"/>
      <c r="E40" s="73"/>
      <c r="F40" s="40"/>
      <c r="G40" s="41"/>
      <c r="H40" s="41"/>
      <c r="I40" s="88">
        <f t="shared" si="4"/>
        <v>0</v>
      </c>
      <c r="J40" s="23"/>
      <c r="K40" s="20"/>
      <c r="L40" s="20"/>
      <c r="M40" s="89">
        <f t="shared" si="5"/>
        <v>0</v>
      </c>
      <c r="N40" s="90">
        <f t="shared" si="6"/>
        <v>0</v>
      </c>
      <c r="O40" s="79"/>
      <c r="P40" s="38">
        <f t="shared" si="7"/>
      </c>
      <c r="Q40" s="49"/>
    </row>
    <row r="41" spans="1:17" ht="15" customHeight="1" hidden="1">
      <c r="A41" s="87">
        <v>33</v>
      </c>
      <c r="B41" s="34"/>
      <c r="C41" s="37"/>
      <c r="D41" s="48"/>
      <c r="E41" s="85"/>
      <c r="F41" s="40"/>
      <c r="G41" s="41"/>
      <c r="H41" s="44"/>
      <c r="I41" s="88">
        <f t="shared" si="4"/>
        <v>0</v>
      </c>
      <c r="J41" s="23"/>
      <c r="K41" s="20"/>
      <c r="L41" s="20"/>
      <c r="M41" s="89">
        <f t="shared" si="5"/>
        <v>0</v>
      </c>
      <c r="N41" s="90">
        <f t="shared" si="6"/>
        <v>0</v>
      </c>
      <c r="O41" s="79"/>
      <c r="P41" s="38">
        <f t="shared" si="7"/>
      </c>
      <c r="Q41" s="33"/>
    </row>
    <row r="42" spans="1:17" ht="15" customHeight="1" hidden="1">
      <c r="A42" s="86">
        <v>34</v>
      </c>
      <c r="B42" s="102"/>
      <c r="C42" s="26"/>
      <c r="D42" s="48"/>
      <c r="E42" s="66"/>
      <c r="F42" s="22"/>
      <c r="G42" s="24"/>
      <c r="H42" s="24"/>
      <c r="I42" s="88">
        <f t="shared" si="4"/>
        <v>0</v>
      </c>
      <c r="J42" s="23"/>
      <c r="K42" s="20"/>
      <c r="L42" s="20"/>
      <c r="M42" s="89">
        <f t="shared" si="5"/>
        <v>0</v>
      </c>
      <c r="N42" s="90">
        <f t="shared" si="6"/>
        <v>0</v>
      </c>
      <c r="O42" s="79"/>
      <c r="P42" s="38">
        <f t="shared" si="7"/>
      </c>
      <c r="Q42" s="49"/>
    </row>
    <row r="43" spans="1:17" ht="15" customHeight="1" hidden="1">
      <c r="A43" s="86">
        <v>35</v>
      </c>
      <c r="B43" s="32"/>
      <c r="C43" s="45"/>
      <c r="D43" s="48"/>
      <c r="E43" s="67"/>
      <c r="F43" s="54"/>
      <c r="G43" s="20"/>
      <c r="H43" s="20"/>
      <c r="I43" s="88">
        <f t="shared" si="4"/>
        <v>0</v>
      </c>
      <c r="J43" s="23"/>
      <c r="K43" s="20"/>
      <c r="L43" s="20"/>
      <c r="M43" s="89">
        <f t="shared" si="5"/>
        <v>0</v>
      </c>
      <c r="N43" s="90">
        <f t="shared" si="6"/>
        <v>0</v>
      </c>
      <c r="O43" s="79"/>
      <c r="P43" s="38">
        <f t="shared" si="7"/>
      </c>
      <c r="Q43" s="59"/>
    </row>
    <row r="44" spans="1:17" ht="15" customHeight="1" hidden="1">
      <c r="A44" s="87">
        <v>36</v>
      </c>
      <c r="B44" s="27"/>
      <c r="C44" s="21"/>
      <c r="D44" s="50"/>
      <c r="E44" s="98"/>
      <c r="F44" s="54"/>
      <c r="G44" s="20"/>
      <c r="H44" s="20"/>
      <c r="I44" s="88">
        <f t="shared" si="4"/>
        <v>0</v>
      </c>
      <c r="J44" s="23"/>
      <c r="K44" s="20"/>
      <c r="L44" s="20"/>
      <c r="M44" s="89">
        <f t="shared" si="5"/>
        <v>0</v>
      </c>
      <c r="N44" s="90">
        <f t="shared" si="6"/>
        <v>0</v>
      </c>
      <c r="O44" s="79"/>
      <c r="P44" s="38">
        <f t="shared" si="7"/>
      </c>
      <c r="Q44" s="27"/>
    </row>
    <row r="45" spans="1:17" ht="15" customHeight="1" hidden="1">
      <c r="A45" s="86">
        <v>37</v>
      </c>
      <c r="B45" s="32"/>
      <c r="C45" s="36"/>
      <c r="D45" s="48"/>
      <c r="E45" s="66"/>
      <c r="F45" s="40"/>
      <c r="G45" s="41"/>
      <c r="H45" s="41"/>
      <c r="I45" s="88">
        <f t="shared" si="4"/>
        <v>0</v>
      </c>
      <c r="J45" s="23"/>
      <c r="K45" s="20"/>
      <c r="L45" s="20"/>
      <c r="M45" s="89">
        <f t="shared" si="5"/>
        <v>0</v>
      </c>
      <c r="N45" s="90">
        <f t="shared" si="6"/>
        <v>0</v>
      </c>
      <c r="O45" s="79"/>
      <c r="P45" s="38">
        <f t="shared" si="7"/>
      </c>
      <c r="Q45" s="27"/>
    </row>
    <row r="46" spans="1:17" ht="15" customHeight="1" hidden="1">
      <c r="A46" s="86">
        <v>38</v>
      </c>
      <c r="B46" s="34"/>
      <c r="C46" s="37"/>
      <c r="D46" s="48"/>
      <c r="E46" s="85"/>
      <c r="F46" s="40"/>
      <c r="G46" s="41"/>
      <c r="H46" s="44"/>
      <c r="I46" s="88">
        <f t="shared" si="4"/>
        <v>0</v>
      </c>
      <c r="J46" s="23"/>
      <c r="K46" s="20"/>
      <c r="L46" s="20"/>
      <c r="M46" s="89">
        <f t="shared" si="5"/>
        <v>0</v>
      </c>
      <c r="N46" s="90">
        <f t="shared" si="6"/>
        <v>0</v>
      </c>
      <c r="O46" s="79"/>
      <c r="P46" s="38">
        <f t="shared" si="7"/>
      </c>
      <c r="Q46" s="49"/>
    </row>
    <row r="47" spans="1:17" ht="15" customHeight="1" hidden="1">
      <c r="A47" s="87">
        <v>39</v>
      </c>
      <c r="B47" s="27"/>
      <c r="C47" s="26"/>
      <c r="D47" s="50"/>
      <c r="E47" s="67"/>
      <c r="F47" s="54"/>
      <c r="G47" s="20"/>
      <c r="H47" s="20"/>
      <c r="I47" s="88">
        <f t="shared" si="4"/>
        <v>0</v>
      </c>
      <c r="J47" s="23"/>
      <c r="K47" s="20"/>
      <c r="L47" s="20"/>
      <c r="M47" s="89">
        <f t="shared" si="5"/>
        <v>0</v>
      </c>
      <c r="N47" s="90">
        <f t="shared" si="6"/>
        <v>0</v>
      </c>
      <c r="O47" s="79"/>
      <c r="P47" s="38">
        <f t="shared" si="7"/>
      </c>
      <c r="Q47" s="27"/>
    </row>
    <row r="48" spans="1:17" ht="15" customHeight="1" hidden="1">
      <c r="A48" s="86">
        <v>40</v>
      </c>
      <c r="B48" s="32"/>
      <c r="C48" s="36"/>
      <c r="D48" s="48"/>
      <c r="E48" s="64"/>
      <c r="F48" s="83"/>
      <c r="G48" s="57"/>
      <c r="H48" s="57"/>
      <c r="I48" s="88">
        <f t="shared" si="4"/>
        <v>0</v>
      </c>
      <c r="J48" s="23"/>
      <c r="K48" s="20"/>
      <c r="L48" s="20"/>
      <c r="M48" s="89">
        <f t="shared" si="5"/>
        <v>0</v>
      </c>
      <c r="N48" s="90">
        <f t="shared" si="6"/>
        <v>0</v>
      </c>
      <c r="O48" s="79"/>
      <c r="P48" s="38">
        <f t="shared" si="7"/>
      </c>
      <c r="Q48" s="27"/>
    </row>
    <row r="49" spans="1:17" ht="15" customHeight="1" hidden="1">
      <c r="A49" s="86">
        <v>41</v>
      </c>
      <c r="B49" s="32"/>
      <c r="C49" s="36"/>
      <c r="D49" s="48"/>
      <c r="E49" s="66"/>
      <c r="F49" s="22"/>
      <c r="G49" s="24"/>
      <c r="H49" s="24"/>
      <c r="I49" s="88">
        <f t="shared" si="4"/>
        <v>0</v>
      </c>
      <c r="J49" s="23"/>
      <c r="K49" s="20"/>
      <c r="L49" s="20"/>
      <c r="M49" s="89">
        <f t="shared" si="5"/>
        <v>0</v>
      </c>
      <c r="N49" s="90">
        <f t="shared" si="6"/>
        <v>0</v>
      </c>
      <c r="O49" s="79"/>
      <c r="P49" s="38">
        <f t="shared" si="7"/>
      </c>
      <c r="Q49" s="27"/>
    </row>
    <row r="50" spans="1:17" ht="15" customHeight="1" hidden="1">
      <c r="A50" s="87">
        <v>42</v>
      </c>
      <c r="B50" s="34"/>
      <c r="C50" s="37"/>
      <c r="D50" s="48"/>
      <c r="E50" s="85"/>
      <c r="F50" s="40"/>
      <c r="G50" s="41"/>
      <c r="H50" s="44"/>
      <c r="I50" s="88">
        <f t="shared" si="4"/>
        <v>0</v>
      </c>
      <c r="J50" s="23"/>
      <c r="K50" s="20"/>
      <c r="L50" s="20"/>
      <c r="M50" s="89">
        <f t="shared" si="5"/>
        <v>0</v>
      </c>
      <c r="N50" s="90">
        <f t="shared" si="6"/>
        <v>0</v>
      </c>
      <c r="O50" s="79"/>
      <c r="P50" s="38">
        <f t="shared" si="7"/>
      </c>
      <c r="Q50" s="33"/>
    </row>
    <row r="51" spans="1:17" ht="15" customHeight="1" hidden="1">
      <c r="A51" s="86">
        <v>43</v>
      </c>
      <c r="B51" s="32"/>
      <c r="C51" s="36"/>
      <c r="D51" s="48"/>
      <c r="E51" s="67"/>
      <c r="F51" s="54"/>
      <c r="G51" s="20"/>
      <c r="H51" s="20"/>
      <c r="I51" s="88">
        <f t="shared" si="4"/>
        <v>0</v>
      </c>
      <c r="J51" s="23"/>
      <c r="K51" s="20"/>
      <c r="L51" s="20"/>
      <c r="M51" s="89">
        <f t="shared" si="5"/>
        <v>0</v>
      </c>
      <c r="N51" s="90">
        <f t="shared" si="6"/>
        <v>0</v>
      </c>
      <c r="O51" s="79"/>
      <c r="P51" s="38">
        <f t="shared" si="7"/>
      </c>
      <c r="Q51" s="59"/>
    </row>
    <row r="52" spans="1:17" ht="15" customHeight="1" hidden="1">
      <c r="A52" s="86">
        <v>44</v>
      </c>
      <c r="B52" s="32"/>
      <c r="C52" s="36"/>
      <c r="D52" s="48"/>
      <c r="E52" s="73"/>
      <c r="F52" s="54"/>
      <c r="G52" s="20"/>
      <c r="H52" s="20"/>
      <c r="I52" s="88">
        <f t="shared" si="4"/>
        <v>0</v>
      </c>
      <c r="J52" s="23"/>
      <c r="K52" s="20"/>
      <c r="L52" s="20"/>
      <c r="M52" s="89">
        <f t="shared" si="5"/>
        <v>0</v>
      </c>
      <c r="N52" s="90">
        <f t="shared" si="6"/>
        <v>0</v>
      </c>
      <c r="O52" s="79"/>
      <c r="P52" s="38">
        <f t="shared" si="7"/>
      </c>
      <c r="Q52" s="27"/>
    </row>
    <row r="53" spans="1:17" ht="15" customHeight="1" hidden="1">
      <c r="A53" s="87">
        <v>45</v>
      </c>
      <c r="B53" s="32"/>
      <c r="C53" s="36"/>
      <c r="D53" s="48"/>
      <c r="E53" s="66"/>
      <c r="F53" s="54"/>
      <c r="G53" s="20"/>
      <c r="H53" s="20"/>
      <c r="I53" s="88">
        <f t="shared" si="4"/>
        <v>0</v>
      </c>
      <c r="J53" s="23"/>
      <c r="K53" s="20"/>
      <c r="L53" s="20"/>
      <c r="M53" s="89">
        <f t="shared" si="5"/>
        <v>0</v>
      </c>
      <c r="N53" s="90">
        <f t="shared" si="6"/>
        <v>0</v>
      </c>
      <c r="O53" s="79"/>
      <c r="P53" s="38">
        <f t="shared" si="7"/>
      </c>
      <c r="Q53" s="59"/>
    </row>
    <row r="54" spans="1:17" ht="15" customHeight="1" hidden="1">
      <c r="A54" s="86">
        <v>46</v>
      </c>
      <c r="B54" s="25"/>
      <c r="C54" s="26"/>
      <c r="D54" s="58"/>
      <c r="E54" s="72"/>
      <c r="F54" s="54"/>
      <c r="G54" s="20"/>
      <c r="H54" s="20"/>
      <c r="I54" s="88">
        <f t="shared" si="4"/>
        <v>0</v>
      </c>
      <c r="J54" s="23"/>
      <c r="K54" s="20"/>
      <c r="L54" s="20"/>
      <c r="M54" s="89">
        <f t="shared" si="5"/>
        <v>0</v>
      </c>
      <c r="N54" s="90">
        <f t="shared" si="6"/>
        <v>0</v>
      </c>
      <c r="O54" s="79"/>
      <c r="P54" s="38">
        <f t="shared" si="7"/>
      </c>
      <c r="Q54" s="27"/>
    </row>
    <row r="56" spans="3:4" ht="12.75">
      <c r="C56" s="185"/>
      <c r="D56" s="276" t="s">
        <v>559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12 J9:L12 F39:H41 J39:L41 J21:L21 J24:L33 F24:H33 J15:L16 F15:H21">
    <cfRule type="cellIs" priority="16" dxfId="0" operator="greaterThan" stopIfTrue="1">
      <formula>"n"</formula>
    </cfRule>
  </conditionalFormatting>
  <conditionalFormatting sqref="F42:H44 J42:L44">
    <cfRule type="cellIs" priority="14" dxfId="0" operator="greaterThan" stopIfTrue="1">
      <formula>"n"</formula>
    </cfRule>
  </conditionalFormatting>
  <conditionalFormatting sqref="F34:H35 J34:L35 J37:L38 F37:H38">
    <cfRule type="cellIs" priority="15" dxfId="0" operator="greaterThan" stopIfTrue="1">
      <formula>"n"</formula>
    </cfRule>
  </conditionalFormatting>
  <conditionalFormatting sqref="F45:H45 J45:L45">
    <cfRule type="cellIs" priority="13" dxfId="0" operator="greaterThan" stopIfTrue="1">
      <formula>"n"</formula>
    </cfRule>
  </conditionalFormatting>
  <conditionalFormatting sqref="F46:H49 J46:L49">
    <cfRule type="cellIs" priority="12" dxfId="0" operator="greaterThan" stopIfTrue="1">
      <formula>"n"</formula>
    </cfRule>
  </conditionalFormatting>
  <conditionalFormatting sqref="F50:H53 J50:L53">
    <cfRule type="cellIs" priority="11" dxfId="0" operator="greaterThan" stopIfTrue="1">
      <formula>"n"</formula>
    </cfRule>
  </conditionalFormatting>
  <conditionalFormatting sqref="F54:H54 J54:L54">
    <cfRule type="cellIs" priority="10" dxfId="0" operator="greaterThan" stopIfTrue="1">
      <formula>"n"</formula>
    </cfRule>
  </conditionalFormatting>
  <conditionalFormatting sqref="J36:L36 F36:H36">
    <cfRule type="cellIs" priority="9" dxfId="0" operator="greaterThan" stopIfTrue="1">
      <formula>"n"</formula>
    </cfRule>
  </conditionalFormatting>
  <conditionalFormatting sqref="J17:L20">
    <cfRule type="cellIs" priority="5" dxfId="0" operator="greaterThan" stopIfTrue="1">
      <formula>"n"</formula>
    </cfRule>
  </conditionalFormatting>
  <conditionalFormatting sqref="F22:H22 J22:L22">
    <cfRule type="cellIs" priority="4" dxfId="0" operator="greaterThan" stopIfTrue="1">
      <formula>"n"</formula>
    </cfRule>
  </conditionalFormatting>
  <conditionalFormatting sqref="F23:H23 J23:L23">
    <cfRule type="cellIs" priority="3" dxfId="0" operator="greaterThan" stopIfTrue="1">
      <formula>"n"</formula>
    </cfRule>
  </conditionalFormatting>
  <conditionalFormatting sqref="F13:H13 J13:L13">
    <cfRule type="cellIs" priority="2" dxfId="0" operator="greaterThan" stopIfTrue="1">
      <formula>"n"</formula>
    </cfRule>
  </conditionalFormatting>
  <conditionalFormatting sqref="F14:H14 J14:L14">
    <cfRule type="cellIs" priority="1" dxfId="0" operator="greaterThan" stopIfTrue="1">
      <formula>"n"</formula>
    </cfRule>
  </conditionalFormatting>
  <dataValidations count="1">
    <dataValidation type="whole" allowBlank="1" sqref="F23:H23 F25:H54 F11:H12 F14:H1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apas17">
    <tabColor rgb="FF00B0F0"/>
    <pageSetUpPr fitToPage="1"/>
  </sheetPr>
  <dimension ref="A1:R60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3.7109375" style="157" customWidth="1"/>
    <col min="18" max="18" width="14.00390625" style="6" customWidth="1"/>
  </cols>
  <sheetData>
    <row r="1" spans="1:18" ht="60" customHeight="1">
      <c r="A1" s="286" t="s">
        <v>564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188</v>
      </c>
      <c r="B5" s="291"/>
      <c r="C5" s="291"/>
      <c r="D5" s="16"/>
      <c r="E5" s="76"/>
      <c r="F5" s="291" t="s">
        <v>187</v>
      </c>
      <c r="G5" s="291"/>
      <c r="H5" s="291"/>
      <c r="I5" s="10"/>
      <c r="J5" s="292" t="s">
        <v>518</v>
      </c>
      <c r="K5" s="293"/>
      <c r="L5" s="293"/>
      <c r="M5" s="10"/>
      <c r="N5" s="10"/>
      <c r="O5" s="10"/>
      <c r="P5" s="11" t="s">
        <v>173</v>
      </c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299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0"/>
    </row>
    <row r="9" spans="1:18" ht="15" customHeight="1">
      <c r="A9" s="56">
        <v>1</v>
      </c>
      <c r="B9" s="25" t="s">
        <v>208</v>
      </c>
      <c r="C9" s="26" t="s">
        <v>93</v>
      </c>
      <c r="D9" s="58" t="s">
        <v>86</v>
      </c>
      <c r="E9" s="164">
        <v>42.85</v>
      </c>
      <c r="F9" s="81">
        <v>35</v>
      </c>
      <c r="G9" s="61">
        <v>37</v>
      </c>
      <c r="H9" s="61" t="s">
        <v>511</v>
      </c>
      <c r="I9" s="88">
        <f aca="true" t="shared" si="0" ref="I9:I23">MAX(F9:H9)</f>
        <v>37</v>
      </c>
      <c r="J9" s="23">
        <v>45</v>
      </c>
      <c r="K9" s="20">
        <v>48</v>
      </c>
      <c r="L9" s="20" t="s">
        <v>155</v>
      </c>
      <c r="M9" s="89">
        <f aca="true" t="shared" si="1" ref="M9:M23">MAX(J9:L9)</f>
        <v>48</v>
      </c>
      <c r="N9" s="90">
        <f aca="true" t="shared" si="2" ref="N9:N23">SUM(I9,M9)</f>
        <v>85</v>
      </c>
      <c r="O9" s="79">
        <v>28</v>
      </c>
      <c r="P9" s="162">
        <f aca="true" t="shared" si="3" ref="P9:P23">IF(ISERROR(N9*10^(0.75194503*(LOG10(E9/175.508))^2)),"",N9*10^(0.75194503*(LOG10(E9/175.508))^2))</f>
        <v>162.69494167967974</v>
      </c>
      <c r="Q9" s="59" t="s">
        <v>134</v>
      </c>
      <c r="R9"/>
    </row>
    <row r="10" spans="1:18" ht="15" customHeight="1">
      <c r="A10" s="56">
        <v>2</v>
      </c>
      <c r="B10" s="216" t="s">
        <v>453</v>
      </c>
      <c r="C10" s="26" t="s">
        <v>452</v>
      </c>
      <c r="D10" s="58" t="s">
        <v>418</v>
      </c>
      <c r="E10" s="217">
        <v>45</v>
      </c>
      <c r="F10" s="229">
        <v>34</v>
      </c>
      <c r="G10" s="39" t="s">
        <v>145</v>
      </c>
      <c r="H10" s="100" t="s">
        <v>145</v>
      </c>
      <c r="I10" s="88">
        <f t="shared" si="0"/>
        <v>34</v>
      </c>
      <c r="J10" s="23">
        <v>43</v>
      </c>
      <c r="K10" s="20" t="s">
        <v>298</v>
      </c>
      <c r="L10" s="20" t="s">
        <v>298</v>
      </c>
      <c r="M10" s="89">
        <f t="shared" si="1"/>
        <v>43</v>
      </c>
      <c r="N10" s="90">
        <f t="shared" si="2"/>
        <v>77</v>
      </c>
      <c r="O10" s="79">
        <v>25</v>
      </c>
      <c r="P10" s="162">
        <f t="shared" si="3"/>
        <v>140.9956974894677</v>
      </c>
      <c r="Q10" s="59" t="s">
        <v>435</v>
      </c>
      <c r="R10"/>
    </row>
    <row r="11" spans="1:18" ht="15" customHeight="1">
      <c r="A11" s="71">
        <v>3</v>
      </c>
      <c r="B11" s="25" t="s">
        <v>205</v>
      </c>
      <c r="C11" s="21" t="s">
        <v>130</v>
      </c>
      <c r="D11" s="58" t="s">
        <v>19</v>
      </c>
      <c r="E11" s="70">
        <v>44.2</v>
      </c>
      <c r="F11" s="23">
        <v>30</v>
      </c>
      <c r="G11" s="20">
        <v>32</v>
      </c>
      <c r="H11" s="20">
        <v>34</v>
      </c>
      <c r="I11" s="88">
        <f t="shared" si="0"/>
        <v>34</v>
      </c>
      <c r="J11" s="23">
        <v>38</v>
      </c>
      <c r="K11" s="20">
        <v>41</v>
      </c>
      <c r="L11" s="20">
        <v>43</v>
      </c>
      <c r="M11" s="89">
        <f t="shared" si="1"/>
        <v>43</v>
      </c>
      <c r="N11" s="90">
        <f t="shared" si="2"/>
        <v>77</v>
      </c>
      <c r="O11" s="79">
        <v>23</v>
      </c>
      <c r="P11" s="162">
        <f t="shared" si="3"/>
        <v>143.2769885421757</v>
      </c>
      <c r="Q11" s="59" t="s">
        <v>134</v>
      </c>
      <c r="R11"/>
    </row>
    <row r="12" spans="1:18" ht="15" customHeight="1">
      <c r="A12" s="56">
        <v>4</v>
      </c>
      <c r="B12" s="27" t="s">
        <v>371</v>
      </c>
      <c r="C12" s="26" t="s">
        <v>368</v>
      </c>
      <c r="D12" s="58" t="s">
        <v>341</v>
      </c>
      <c r="E12" s="70">
        <v>44.2</v>
      </c>
      <c r="F12" s="218">
        <v>30</v>
      </c>
      <c r="G12" s="41" t="s">
        <v>443</v>
      </c>
      <c r="H12" s="41">
        <v>34</v>
      </c>
      <c r="I12" s="88">
        <f t="shared" si="0"/>
        <v>34</v>
      </c>
      <c r="J12" s="23">
        <v>35</v>
      </c>
      <c r="K12" s="20">
        <v>39</v>
      </c>
      <c r="L12" s="20" t="s">
        <v>323</v>
      </c>
      <c r="M12" s="89">
        <f t="shared" si="1"/>
        <v>39</v>
      </c>
      <c r="N12" s="90">
        <f t="shared" si="2"/>
        <v>73</v>
      </c>
      <c r="O12" s="79">
        <v>22</v>
      </c>
      <c r="P12" s="162">
        <f t="shared" si="3"/>
        <v>135.8340280984263</v>
      </c>
      <c r="Q12" s="59" t="s">
        <v>374</v>
      </c>
      <c r="R12"/>
    </row>
    <row r="13" spans="1:17" ht="15" customHeight="1">
      <c r="A13" s="230">
        <v>5</v>
      </c>
      <c r="B13" s="231" t="s">
        <v>206</v>
      </c>
      <c r="C13" s="232" t="s">
        <v>28</v>
      </c>
      <c r="D13" s="233" t="s">
        <v>504</v>
      </c>
      <c r="E13" s="234">
        <v>45.6</v>
      </c>
      <c r="F13" s="235">
        <v>42</v>
      </c>
      <c r="G13" s="236" t="s">
        <v>150</v>
      </c>
      <c r="H13" s="236">
        <v>46</v>
      </c>
      <c r="I13" s="237">
        <f t="shared" si="0"/>
        <v>46</v>
      </c>
      <c r="J13" s="238">
        <v>52</v>
      </c>
      <c r="K13" s="236">
        <v>56</v>
      </c>
      <c r="L13" s="236" t="s">
        <v>151</v>
      </c>
      <c r="M13" s="239">
        <f t="shared" si="1"/>
        <v>56</v>
      </c>
      <c r="N13" s="240">
        <f t="shared" si="2"/>
        <v>102</v>
      </c>
      <c r="O13" s="241">
        <v>21</v>
      </c>
      <c r="P13" s="242">
        <f t="shared" si="3"/>
        <v>184.59791596881988</v>
      </c>
      <c r="Q13" s="243" t="s">
        <v>505</v>
      </c>
    </row>
    <row r="14" spans="1:17" ht="15" customHeight="1">
      <c r="A14" s="201">
        <v>6</v>
      </c>
      <c r="B14" s="179" t="s">
        <v>287</v>
      </c>
      <c r="C14" s="168" t="s">
        <v>288</v>
      </c>
      <c r="D14" s="199" t="s">
        <v>249</v>
      </c>
      <c r="E14" s="204">
        <v>47.7</v>
      </c>
      <c r="F14" s="205">
        <v>30</v>
      </c>
      <c r="G14" s="198">
        <v>32</v>
      </c>
      <c r="H14" s="198">
        <v>33</v>
      </c>
      <c r="I14" s="173">
        <f t="shared" si="0"/>
        <v>33</v>
      </c>
      <c r="J14" s="171">
        <v>40</v>
      </c>
      <c r="K14" s="172">
        <v>42</v>
      </c>
      <c r="L14" s="172">
        <v>43</v>
      </c>
      <c r="M14" s="174">
        <f t="shared" si="1"/>
        <v>43</v>
      </c>
      <c r="N14" s="175">
        <f t="shared" si="2"/>
        <v>76</v>
      </c>
      <c r="O14" s="176">
        <v>20</v>
      </c>
      <c r="P14" s="177">
        <f t="shared" si="3"/>
        <v>132.28640751084367</v>
      </c>
      <c r="Q14" s="182" t="s">
        <v>279</v>
      </c>
    </row>
    <row r="15" spans="1:17" ht="15" customHeight="1">
      <c r="A15" s="56">
        <v>7</v>
      </c>
      <c r="B15" s="25" t="s">
        <v>280</v>
      </c>
      <c r="C15" s="165" t="s">
        <v>281</v>
      </c>
      <c r="D15" s="58" t="s">
        <v>249</v>
      </c>
      <c r="E15" s="166">
        <v>45.5</v>
      </c>
      <c r="F15" s="54">
        <v>27</v>
      </c>
      <c r="G15" s="20">
        <v>29</v>
      </c>
      <c r="H15" s="20" t="s">
        <v>282</v>
      </c>
      <c r="I15" s="88">
        <f t="shared" si="0"/>
        <v>29</v>
      </c>
      <c r="J15" s="23">
        <v>40</v>
      </c>
      <c r="K15" s="20">
        <v>42</v>
      </c>
      <c r="L15" s="20" t="s">
        <v>163</v>
      </c>
      <c r="M15" s="89">
        <f t="shared" si="1"/>
        <v>42</v>
      </c>
      <c r="N15" s="90">
        <f t="shared" si="2"/>
        <v>71</v>
      </c>
      <c r="O15" s="79">
        <v>18</v>
      </c>
      <c r="P15" s="162">
        <f t="shared" si="3"/>
        <v>128.74339250832878</v>
      </c>
      <c r="Q15" s="59" t="s">
        <v>279</v>
      </c>
    </row>
    <row r="16" spans="1:17" ht="15" customHeight="1">
      <c r="A16" s="56">
        <v>8</v>
      </c>
      <c r="B16" s="25" t="s">
        <v>204</v>
      </c>
      <c r="C16" s="26" t="s">
        <v>117</v>
      </c>
      <c r="D16" s="58" t="s">
        <v>86</v>
      </c>
      <c r="E16" s="166">
        <v>44.2</v>
      </c>
      <c r="F16" s="54">
        <v>25</v>
      </c>
      <c r="G16" s="20">
        <v>27</v>
      </c>
      <c r="H16" s="20">
        <v>29</v>
      </c>
      <c r="I16" s="88">
        <f t="shared" si="0"/>
        <v>29</v>
      </c>
      <c r="J16" s="23">
        <v>30</v>
      </c>
      <c r="K16" s="20">
        <v>32</v>
      </c>
      <c r="L16" s="20" t="s">
        <v>145</v>
      </c>
      <c r="M16" s="89">
        <f t="shared" si="1"/>
        <v>32</v>
      </c>
      <c r="N16" s="90">
        <f t="shared" si="2"/>
        <v>61</v>
      </c>
      <c r="O16" s="79">
        <v>17</v>
      </c>
      <c r="P16" s="162">
        <f t="shared" si="3"/>
        <v>113.50514676717815</v>
      </c>
      <c r="Q16" s="59" t="s">
        <v>69</v>
      </c>
    </row>
    <row r="17" spans="1:17" ht="15" customHeight="1">
      <c r="A17" s="71">
        <v>9</v>
      </c>
      <c r="B17" s="216" t="s">
        <v>285</v>
      </c>
      <c r="C17" s="26" t="s">
        <v>286</v>
      </c>
      <c r="D17" s="58" t="s">
        <v>264</v>
      </c>
      <c r="E17" s="98">
        <v>43</v>
      </c>
      <c r="F17" s="68">
        <v>20</v>
      </c>
      <c r="G17" s="39">
        <v>23</v>
      </c>
      <c r="H17" s="100">
        <v>26</v>
      </c>
      <c r="I17" s="88">
        <f t="shared" si="0"/>
        <v>26</v>
      </c>
      <c r="J17" s="23">
        <v>30</v>
      </c>
      <c r="K17" s="20">
        <v>35</v>
      </c>
      <c r="L17" s="20" t="s">
        <v>152</v>
      </c>
      <c r="M17" s="89">
        <f t="shared" si="1"/>
        <v>35</v>
      </c>
      <c r="N17" s="90">
        <f t="shared" si="2"/>
        <v>61</v>
      </c>
      <c r="O17" s="79">
        <v>16</v>
      </c>
      <c r="P17" s="162">
        <f t="shared" si="3"/>
        <v>116.38288136250584</v>
      </c>
      <c r="Q17" s="59" t="s">
        <v>273</v>
      </c>
    </row>
    <row r="18" spans="1:17" ht="15" customHeight="1">
      <c r="A18" s="56">
        <v>10</v>
      </c>
      <c r="B18" s="52" t="s">
        <v>372</v>
      </c>
      <c r="C18" s="219" t="s">
        <v>369</v>
      </c>
      <c r="D18" s="65" t="s">
        <v>341</v>
      </c>
      <c r="E18" s="72">
        <v>46.5</v>
      </c>
      <c r="F18" s="62">
        <v>23</v>
      </c>
      <c r="G18" s="61">
        <v>25</v>
      </c>
      <c r="H18" s="61">
        <v>27</v>
      </c>
      <c r="I18" s="88">
        <f t="shared" si="0"/>
        <v>27</v>
      </c>
      <c r="J18" s="23">
        <v>27</v>
      </c>
      <c r="K18" s="20">
        <v>30</v>
      </c>
      <c r="L18" s="20">
        <v>32</v>
      </c>
      <c r="M18" s="89">
        <f t="shared" si="1"/>
        <v>32</v>
      </c>
      <c r="N18" s="90">
        <f t="shared" si="2"/>
        <v>59</v>
      </c>
      <c r="O18" s="79">
        <v>15</v>
      </c>
      <c r="P18" s="162">
        <f t="shared" si="3"/>
        <v>104.96897048878948</v>
      </c>
      <c r="Q18" s="59" t="s">
        <v>374</v>
      </c>
    </row>
    <row r="19" spans="1:17" ht="15" customHeight="1">
      <c r="A19" s="56">
        <v>11</v>
      </c>
      <c r="B19" s="30" t="s">
        <v>203</v>
      </c>
      <c r="C19" s="55" t="s">
        <v>119</v>
      </c>
      <c r="D19" s="51" t="s">
        <v>86</v>
      </c>
      <c r="E19" s="67">
        <v>43.2</v>
      </c>
      <c r="F19" s="62">
        <v>25</v>
      </c>
      <c r="G19" s="61" t="s">
        <v>147</v>
      </c>
      <c r="H19" s="61" t="s">
        <v>147</v>
      </c>
      <c r="I19" s="88">
        <f t="shared" si="0"/>
        <v>25</v>
      </c>
      <c r="J19" s="23">
        <v>28</v>
      </c>
      <c r="K19" s="20">
        <v>30</v>
      </c>
      <c r="L19" s="20" t="s">
        <v>148</v>
      </c>
      <c r="M19" s="89">
        <f t="shared" si="1"/>
        <v>30</v>
      </c>
      <c r="N19" s="90">
        <f t="shared" si="2"/>
        <v>55</v>
      </c>
      <c r="O19" s="79">
        <v>14</v>
      </c>
      <c r="P19" s="162">
        <f t="shared" si="3"/>
        <v>104.48975935967198</v>
      </c>
      <c r="Q19" s="158" t="s">
        <v>69</v>
      </c>
    </row>
    <row r="20" spans="1:17" ht="15" customHeight="1">
      <c r="A20" s="71">
        <v>12</v>
      </c>
      <c r="B20" s="25" t="s">
        <v>202</v>
      </c>
      <c r="C20" s="21" t="s">
        <v>92</v>
      </c>
      <c r="D20" s="58" t="s">
        <v>115</v>
      </c>
      <c r="E20" s="67">
        <v>42.2</v>
      </c>
      <c r="F20" s="62">
        <v>20</v>
      </c>
      <c r="G20" s="61">
        <v>22</v>
      </c>
      <c r="H20" s="61" t="s">
        <v>144</v>
      </c>
      <c r="I20" s="88">
        <f t="shared" si="0"/>
        <v>22</v>
      </c>
      <c r="J20" s="23">
        <v>25</v>
      </c>
      <c r="K20" s="20">
        <v>27</v>
      </c>
      <c r="L20" s="20">
        <v>30</v>
      </c>
      <c r="M20" s="89">
        <f t="shared" si="1"/>
        <v>30</v>
      </c>
      <c r="N20" s="90">
        <f t="shared" si="2"/>
        <v>52</v>
      </c>
      <c r="O20" s="79">
        <v>13</v>
      </c>
      <c r="P20" s="162">
        <f t="shared" si="3"/>
        <v>100.94966753793344</v>
      </c>
      <c r="Q20" s="158" t="s">
        <v>112</v>
      </c>
    </row>
    <row r="21" spans="1:17" ht="15" customHeight="1">
      <c r="A21" s="56">
        <v>13</v>
      </c>
      <c r="B21" s="25" t="s">
        <v>373</v>
      </c>
      <c r="C21" s="21" t="s">
        <v>370</v>
      </c>
      <c r="D21" s="58" t="s">
        <v>353</v>
      </c>
      <c r="E21" s="72">
        <v>45.2</v>
      </c>
      <c r="F21" s="62">
        <v>19</v>
      </c>
      <c r="G21" s="61">
        <v>22</v>
      </c>
      <c r="H21" s="61">
        <v>24</v>
      </c>
      <c r="I21" s="88">
        <f t="shared" si="0"/>
        <v>24</v>
      </c>
      <c r="J21" s="23">
        <v>26</v>
      </c>
      <c r="K21" s="20">
        <v>27</v>
      </c>
      <c r="L21" s="20" t="s">
        <v>146</v>
      </c>
      <c r="M21" s="89">
        <f t="shared" si="1"/>
        <v>27</v>
      </c>
      <c r="N21" s="90">
        <f t="shared" si="2"/>
        <v>51</v>
      </c>
      <c r="O21" s="79">
        <v>12</v>
      </c>
      <c r="P21" s="162">
        <f t="shared" si="3"/>
        <v>93.01994943448639</v>
      </c>
      <c r="Q21" s="59" t="s">
        <v>357</v>
      </c>
    </row>
    <row r="22" spans="1:17" ht="15" customHeight="1">
      <c r="A22" s="56">
        <v>14</v>
      </c>
      <c r="B22" s="30" t="s">
        <v>283</v>
      </c>
      <c r="C22" s="55" t="s">
        <v>284</v>
      </c>
      <c r="D22" s="65" t="s">
        <v>251</v>
      </c>
      <c r="E22" s="67">
        <v>45.2</v>
      </c>
      <c r="F22" s="68">
        <v>17</v>
      </c>
      <c r="G22" s="39">
        <v>20</v>
      </c>
      <c r="H22" s="39" t="s">
        <v>143</v>
      </c>
      <c r="I22" s="88">
        <f t="shared" si="0"/>
        <v>20</v>
      </c>
      <c r="J22" s="23">
        <v>20</v>
      </c>
      <c r="K22" s="20">
        <v>22</v>
      </c>
      <c r="L22" s="20">
        <v>24</v>
      </c>
      <c r="M22" s="89">
        <f t="shared" si="1"/>
        <v>24</v>
      </c>
      <c r="N22" s="90">
        <f t="shared" si="2"/>
        <v>44</v>
      </c>
      <c r="O22" s="79">
        <v>11</v>
      </c>
      <c r="P22" s="162">
        <f t="shared" si="3"/>
        <v>80.25250539445884</v>
      </c>
      <c r="Q22" s="59" t="s">
        <v>255</v>
      </c>
    </row>
    <row r="23" spans="1:17" ht="15" customHeight="1">
      <c r="A23" s="211">
        <v>15</v>
      </c>
      <c r="B23" s="225" t="s">
        <v>207</v>
      </c>
      <c r="C23" s="221" t="s">
        <v>83</v>
      </c>
      <c r="D23" s="222" t="s">
        <v>64</v>
      </c>
      <c r="E23" s="226">
        <v>44.2</v>
      </c>
      <c r="F23" s="227">
        <v>38</v>
      </c>
      <c r="G23" s="228" t="s">
        <v>166</v>
      </c>
      <c r="H23" s="228" t="s">
        <v>166</v>
      </c>
      <c r="I23" s="188">
        <f t="shared" si="0"/>
        <v>38</v>
      </c>
      <c r="J23" s="186">
        <v>42</v>
      </c>
      <c r="K23" s="187" t="s">
        <v>166</v>
      </c>
      <c r="L23" s="187" t="s">
        <v>166</v>
      </c>
      <c r="M23" s="189">
        <f t="shared" si="1"/>
        <v>42</v>
      </c>
      <c r="N23" s="190">
        <f t="shared" si="2"/>
        <v>80</v>
      </c>
      <c r="O23" s="191"/>
      <c r="P23" s="192">
        <f t="shared" si="3"/>
        <v>148.85920887498773</v>
      </c>
      <c r="Q23" s="195" t="s">
        <v>65</v>
      </c>
    </row>
    <row r="24" spans="1:17" ht="15" customHeight="1" hidden="1">
      <c r="A24" s="86">
        <v>16</v>
      </c>
      <c r="B24" s="92"/>
      <c r="C24" s="94"/>
      <c r="D24" s="97"/>
      <c r="E24" s="67"/>
      <c r="F24" s="62"/>
      <c r="G24" s="61"/>
      <c r="H24" s="61"/>
      <c r="I24" s="88">
        <f aca="true" t="shared" si="4" ref="I24:I54">MAX(F24:H24)</f>
        <v>0</v>
      </c>
      <c r="J24" s="23"/>
      <c r="K24" s="20"/>
      <c r="L24" s="20"/>
      <c r="M24" s="89">
        <f aca="true" t="shared" si="5" ref="M24:M54">MAX(J24:L24)</f>
        <v>0</v>
      </c>
      <c r="N24" s="90">
        <f aca="true" t="shared" si="6" ref="N24:N54">SUM(I24,M24)</f>
        <v>0</v>
      </c>
      <c r="O24" s="79"/>
      <c r="P24" s="38">
        <f aca="true" t="shared" si="7" ref="P24:P54">IF(ISERROR(N24*10^(0.75194503*(LOG10(E24/175.508))^2)),"",N24*10^(0.75194503*(LOG10(E24/175.508))^2))</f>
      </c>
      <c r="Q24" s="59"/>
    </row>
    <row r="25" spans="1:17" ht="15" customHeight="1" hidden="1">
      <c r="A25" s="86">
        <v>17</v>
      </c>
      <c r="B25" s="29"/>
      <c r="C25" s="95"/>
      <c r="D25" s="31"/>
      <c r="E25" s="66"/>
      <c r="F25" s="54"/>
      <c r="G25" s="20"/>
      <c r="H25" s="20"/>
      <c r="I25" s="88">
        <f t="shared" si="4"/>
        <v>0</v>
      </c>
      <c r="J25" s="23"/>
      <c r="K25" s="20"/>
      <c r="L25" s="20"/>
      <c r="M25" s="89">
        <f t="shared" si="5"/>
        <v>0</v>
      </c>
      <c r="N25" s="90">
        <f t="shared" si="6"/>
        <v>0</v>
      </c>
      <c r="O25" s="79"/>
      <c r="P25" s="38">
        <f t="shared" si="7"/>
      </c>
      <c r="Q25" s="159"/>
    </row>
    <row r="26" spans="1:18" ht="15" customHeight="1" hidden="1">
      <c r="A26" s="87">
        <v>18</v>
      </c>
      <c r="B26" s="32"/>
      <c r="C26" s="26"/>
      <c r="D26" s="48"/>
      <c r="E26" s="66"/>
      <c r="F26" s="22"/>
      <c r="G26" s="24"/>
      <c r="H26" s="24"/>
      <c r="I26" s="88">
        <f t="shared" si="4"/>
        <v>0</v>
      </c>
      <c r="J26" s="23"/>
      <c r="K26" s="20"/>
      <c r="L26" s="20"/>
      <c r="M26" s="89">
        <f t="shared" si="5"/>
        <v>0</v>
      </c>
      <c r="N26" s="90">
        <f t="shared" si="6"/>
        <v>0</v>
      </c>
      <c r="O26" s="79"/>
      <c r="P26" s="38">
        <f t="shared" si="7"/>
      </c>
      <c r="Q26" s="159"/>
      <c r="R26" s="75"/>
    </row>
    <row r="27" spans="1:18" ht="15" customHeight="1" hidden="1">
      <c r="A27" s="86">
        <v>19</v>
      </c>
      <c r="B27" s="27"/>
      <c r="C27" s="26"/>
      <c r="D27" s="50"/>
      <c r="E27" s="67"/>
      <c r="F27" s="54"/>
      <c r="G27" s="20"/>
      <c r="H27" s="20"/>
      <c r="I27" s="88">
        <f t="shared" si="4"/>
        <v>0</v>
      </c>
      <c r="J27" s="23"/>
      <c r="K27" s="20"/>
      <c r="L27" s="20"/>
      <c r="M27" s="89">
        <f t="shared" si="5"/>
        <v>0</v>
      </c>
      <c r="N27" s="90">
        <f t="shared" si="6"/>
        <v>0</v>
      </c>
      <c r="O27" s="79"/>
      <c r="P27" s="38">
        <f t="shared" si="7"/>
      </c>
      <c r="Q27" s="158"/>
      <c r="R27" s="75"/>
    </row>
    <row r="28" spans="1:18" ht="15" customHeight="1" hidden="1">
      <c r="A28" s="86">
        <v>20</v>
      </c>
      <c r="B28" s="32"/>
      <c r="C28" s="47"/>
      <c r="D28" s="48"/>
      <c r="E28" s="66"/>
      <c r="F28" s="54"/>
      <c r="G28" s="20"/>
      <c r="H28" s="20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159"/>
      <c r="R28" s="75"/>
    </row>
    <row r="29" spans="1:17" ht="15" customHeight="1" hidden="1">
      <c r="A29" s="87">
        <v>21</v>
      </c>
      <c r="B29" s="32"/>
      <c r="C29" s="47"/>
      <c r="D29" s="48"/>
      <c r="E29" s="66"/>
      <c r="F29" s="54"/>
      <c r="G29" s="20"/>
      <c r="H29" s="20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59"/>
    </row>
    <row r="30" spans="1:17" ht="15" customHeight="1" hidden="1">
      <c r="A30" s="86">
        <v>22</v>
      </c>
      <c r="B30" s="27"/>
      <c r="C30" s="26"/>
      <c r="D30" s="48"/>
      <c r="E30" s="67"/>
      <c r="F30" s="40"/>
      <c r="G30" s="41"/>
      <c r="H30" s="41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159"/>
    </row>
    <row r="31" spans="1:17" ht="15" customHeight="1" hidden="1">
      <c r="A31" s="86">
        <v>23</v>
      </c>
      <c r="B31" s="34"/>
      <c r="C31" s="37"/>
      <c r="D31" s="48"/>
      <c r="E31" s="85"/>
      <c r="F31" s="40"/>
      <c r="G31" s="41"/>
      <c r="H31" s="44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159"/>
    </row>
    <row r="32" spans="1:17" ht="15" customHeight="1" hidden="1">
      <c r="A32" s="87">
        <v>24</v>
      </c>
      <c r="B32" s="25"/>
      <c r="C32" s="21"/>
      <c r="D32" s="58"/>
      <c r="E32" s="72"/>
      <c r="F32" s="40"/>
      <c r="G32" s="41"/>
      <c r="H32" s="41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158"/>
    </row>
    <row r="33" spans="1:17" ht="15" customHeight="1" hidden="1">
      <c r="A33" s="86">
        <v>25</v>
      </c>
      <c r="B33" s="32"/>
      <c r="C33" s="36"/>
      <c r="D33" s="48"/>
      <c r="E33" s="73"/>
      <c r="F33" s="54"/>
      <c r="G33" s="20"/>
      <c r="H33" s="20"/>
      <c r="I33" s="88">
        <f t="shared" si="4"/>
        <v>0</v>
      </c>
      <c r="J33" s="23"/>
      <c r="K33" s="20"/>
      <c r="L33" s="20"/>
      <c r="M33" s="89">
        <f t="shared" si="5"/>
        <v>0</v>
      </c>
      <c r="N33" s="90">
        <f t="shared" si="6"/>
        <v>0</v>
      </c>
      <c r="O33" s="79"/>
      <c r="P33" s="38">
        <f t="shared" si="7"/>
      </c>
      <c r="Q33" s="158"/>
    </row>
    <row r="34" spans="1:17" ht="15" customHeight="1" hidden="1">
      <c r="A34" s="86">
        <v>26</v>
      </c>
      <c r="B34" s="32"/>
      <c r="C34" s="47"/>
      <c r="D34" s="48"/>
      <c r="E34" s="66"/>
      <c r="F34" s="54"/>
      <c r="G34" s="20"/>
      <c r="H34" s="20"/>
      <c r="I34" s="88">
        <f t="shared" si="4"/>
        <v>0</v>
      </c>
      <c r="J34" s="23"/>
      <c r="K34" s="20"/>
      <c r="L34" s="20"/>
      <c r="M34" s="89">
        <f t="shared" si="5"/>
        <v>0</v>
      </c>
      <c r="N34" s="90">
        <f t="shared" si="6"/>
        <v>0</v>
      </c>
      <c r="O34" s="79"/>
      <c r="P34" s="38">
        <f t="shared" si="7"/>
      </c>
      <c r="Q34" s="159"/>
    </row>
    <row r="35" spans="1:17" ht="15" customHeight="1" hidden="1">
      <c r="A35" s="87">
        <v>27</v>
      </c>
      <c r="B35" s="32"/>
      <c r="C35" s="26"/>
      <c r="D35" s="48"/>
      <c r="E35" s="66"/>
      <c r="F35" s="22"/>
      <c r="G35" s="24"/>
      <c r="H35" s="24"/>
      <c r="I35" s="88">
        <f t="shared" si="4"/>
        <v>0</v>
      </c>
      <c r="J35" s="23"/>
      <c r="K35" s="20"/>
      <c r="L35" s="20"/>
      <c r="M35" s="89">
        <f t="shared" si="5"/>
        <v>0</v>
      </c>
      <c r="N35" s="90">
        <f t="shared" si="6"/>
        <v>0</v>
      </c>
      <c r="O35" s="79"/>
      <c r="P35" s="38">
        <f t="shared" si="7"/>
      </c>
      <c r="Q35" s="59"/>
    </row>
    <row r="36" spans="1:17" ht="15" customHeight="1" hidden="1">
      <c r="A36" s="86">
        <v>28</v>
      </c>
      <c r="B36" s="32"/>
      <c r="C36" s="26"/>
      <c r="D36" s="80"/>
      <c r="E36" s="73"/>
      <c r="F36" s="54"/>
      <c r="G36" s="20"/>
      <c r="H36" s="20"/>
      <c r="I36" s="88">
        <f t="shared" si="4"/>
        <v>0</v>
      </c>
      <c r="J36" s="23"/>
      <c r="K36" s="20"/>
      <c r="L36" s="20"/>
      <c r="M36" s="89">
        <f>MAX(J36:L36)</f>
        <v>0</v>
      </c>
      <c r="N36" s="90">
        <f>SUM(I36,M36)</f>
        <v>0</v>
      </c>
      <c r="O36" s="79"/>
      <c r="P36" s="38">
        <f>IF(ISERROR(N36*10^(0.75194503*(LOG10(E36/175.508))^2)),"",N36*10^(0.75194503*(LOG10(E36/175.508))^2))</f>
      </c>
      <c r="Q36" s="59"/>
    </row>
    <row r="37" spans="1:17" ht="15" customHeight="1" hidden="1">
      <c r="A37" s="86">
        <v>29</v>
      </c>
      <c r="B37" s="35"/>
      <c r="C37" s="46"/>
      <c r="D37" s="80"/>
      <c r="E37" s="73"/>
      <c r="F37" s="54"/>
      <c r="G37" s="20"/>
      <c r="H37" s="20"/>
      <c r="I37" s="88">
        <f t="shared" si="4"/>
        <v>0</v>
      </c>
      <c r="J37" s="23"/>
      <c r="K37" s="20"/>
      <c r="L37" s="20"/>
      <c r="M37" s="89">
        <f t="shared" si="5"/>
        <v>0</v>
      </c>
      <c r="N37" s="90">
        <f t="shared" si="6"/>
        <v>0</v>
      </c>
      <c r="O37" s="79"/>
      <c r="P37" s="38">
        <f t="shared" si="7"/>
      </c>
      <c r="Q37" s="59"/>
    </row>
    <row r="38" spans="1:17" ht="15" customHeight="1" hidden="1">
      <c r="A38" s="87">
        <v>30</v>
      </c>
      <c r="B38" s="27"/>
      <c r="C38" s="26"/>
      <c r="D38" s="48"/>
      <c r="E38" s="67"/>
      <c r="F38" s="40"/>
      <c r="G38" s="41"/>
      <c r="H38" s="41"/>
      <c r="I38" s="88">
        <f t="shared" si="4"/>
        <v>0</v>
      </c>
      <c r="J38" s="23"/>
      <c r="K38" s="20"/>
      <c r="L38" s="20"/>
      <c r="M38" s="89">
        <f t="shared" si="5"/>
        <v>0</v>
      </c>
      <c r="N38" s="90">
        <f t="shared" si="6"/>
        <v>0</v>
      </c>
      <c r="O38" s="79"/>
      <c r="P38" s="38">
        <f t="shared" si="7"/>
      </c>
      <c r="Q38" s="59"/>
    </row>
    <row r="39" spans="1:17" ht="15" customHeight="1" hidden="1">
      <c r="A39" s="86">
        <v>31</v>
      </c>
      <c r="B39" s="34"/>
      <c r="C39" s="37"/>
      <c r="D39" s="48"/>
      <c r="E39" s="85"/>
      <c r="F39" s="40"/>
      <c r="G39" s="41"/>
      <c r="H39" s="44"/>
      <c r="I39" s="88">
        <f t="shared" si="4"/>
        <v>0</v>
      </c>
      <c r="J39" s="23"/>
      <c r="K39" s="20"/>
      <c r="L39" s="20"/>
      <c r="M39" s="89">
        <f t="shared" si="5"/>
        <v>0</v>
      </c>
      <c r="N39" s="90">
        <f t="shared" si="6"/>
        <v>0</v>
      </c>
      <c r="O39" s="79"/>
      <c r="P39" s="38">
        <f t="shared" si="7"/>
      </c>
      <c r="Q39" s="159"/>
    </row>
    <row r="40" spans="1:17" ht="15" customHeight="1" hidden="1">
      <c r="A40" s="86">
        <v>32</v>
      </c>
      <c r="B40" s="27"/>
      <c r="C40" s="26"/>
      <c r="D40" s="48"/>
      <c r="E40" s="73"/>
      <c r="F40" s="40"/>
      <c r="G40" s="41"/>
      <c r="H40" s="41"/>
      <c r="I40" s="88">
        <f t="shared" si="4"/>
        <v>0</v>
      </c>
      <c r="J40" s="23"/>
      <c r="K40" s="20"/>
      <c r="L40" s="20"/>
      <c r="M40" s="89">
        <f t="shared" si="5"/>
        <v>0</v>
      </c>
      <c r="N40" s="90">
        <f t="shared" si="6"/>
        <v>0</v>
      </c>
      <c r="O40" s="79"/>
      <c r="P40" s="38">
        <f t="shared" si="7"/>
      </c>
      <c r="Q40" s="159"/>
    </row>
    <row r="41" spans="1:17" ht="15" customHeight="1" hidden="1">
      <c r="A41" s="87">
        <v>33</v>
      </c>
      <c r="B41" s="34"/>
      <c r="C41" s="37"/>
      <c r="D41" s="48"/>
      <c r="E41" s="85"/>
      <c r="F41" s="40"/>
      <c r="G41" s="41"/>
      <c r="H41" s="44"/>
      <c r="I41" s="88">
        <f t="shared" si="4"/>
        <v>0</v>
      </c>
      <c r="J41" s="23"/>
      <c r="K41" s="20"/>
      <c r="L41" s="20"/>
      <c r="M41" s="89">
        <f t="shared" si="5"/>
        <v>0</v>
      </c>
      <c r="N41" s="90">
        <f t="shared" si="6"/>
        <v>0</v>
      </c>
      <c r="O41" s="79"/>
      <c r="P41" s="38">
        <f t="shared" si="7"/>
      </c>
      <c r="Q41" s="160"/>
    </row>
    <row r="42" spans="1:17" ht="15" customHeight="1" hidden="1">
      <c r="A42" s="86">
        <v>34</v>
      </c>
      <c r="B42" s="102"/>
      <c r="C42" s="26"/>
      <c r="D42" s="48"/>
      <c r="E42" s="66"/>
      <c r="F42" s="22"/>
      <c r="G42" s="24"/>
      <c r="H42" s="24"/>
      <c r="I42" s="88">
        <f t="shared" si="4"/>
        <v>0</v>
      </c>
      <c r="J42" s="23"/>
      <c r="K42" s="20"/>
      <c r="L42" s="20"/>
      <c r="M42" s="89">
        <f t="shared" si="5"/>
        <v>0</v>
      </c>
      <c r="N42" s="90">
        <f t="shared" si="6"/>
        <v>0</v>
      </c>
      <c r="O42" s="79"/>
      <c r="P42" s="38">
        <f t="shared" si="7"/>
      </c>
      <c r="Q42" s="159"/>
    </row>
    <row r="43" spans="1:17" ht="15" customHeight="1" hidden="1">
      <c r="A43" s="86">
        <v>35</v>
      </c>
      <c r="B43" s="32"/>
      <c r="C43" s="45"/>
      <c r="D43" s="48"/>
      <c r="E43" s="67"/>
      <c r="F43" s="54"/>
      <c r="G43" s="20"/>
      <c r="H43" s="20"/>
      <c r="I43" s="88">
        <f t="shared" si="4"/>
        <v>0</v>
      </c>
      <c r="J43" s="23"/>
      <c r="K43" s="20"/>
      <c r="L43" s="20"/>
      <c r="M43" s="89">
        <f t="shared" si="5"/>
        <v>0</v>
      </c>
      <c r="N43" s="90">
        <f t="shared" si="6"/>
        <v>0</v>
      </c>
      <c r="O43" s="79"/>
      <c r="P43" s="38">
        <f t="shared" si="7"/>
      </c>
      <c r="Q43" s="59"/>
    </row>
    <row r="44" spans="1:17" ht="15" customHeight="1" hidden="1">
      <c r="A44" s="87">
        <v>36</v>
      </c>
      <c r="B44" s="27"/>
      <c r="C44" s="21"/>
      <c r="D44" s="50"/>
      <c r="E44" s="98"/>
      <c r="F44" s="54"/>
      <c r="G44" s="20"/>
      <c r="H44" s="20"/>
      <c r="I44" s="88">
        <f t="shared" si="4"/>
        <v>0</v>
      </c>
      <c r="J44" s="23"/>
      <c r="K44" s="20"/>
      <c r="L44" s="20"/>
      <c r="M44" s="89">
        <f t="shared" si="5"/>
        <v>0</v>
      </c>
      <c r="N44" s="90">
        <f t="shared" si="6"/>
        <v>0</v>
      </c>
      <c r="O44" s="79"/>
      <c r="P44" s="38">
        <f t="shared" si="7"/>
      </c>
      <c r="Q44" s="158"/>
    </row>
    <row r="45" spans="1:17" ht="15" customHeight="1" hidden="1">
      <c r="A45" s="86">
        <v>37</v>
      </c>
      <c r="B45" s="32"/>
      <c r="C45" s="36"/>
      <c r="D45" s="48"/>
      <c r="E45" s="66"/>
      <c r="F45" s="40"/>
      <c r="G45" s="41"/>
      <c r="H45" s="41"/>
      <c r="I45" s="88">
        <f t="shared" si="4"/>
        <v>0</v>
      </c>
      <c r="J45" s="23"/>
      <c r="K45" s="20"/>
      <c r="L45" s="20"/>
      <c r="M45" s="89">
        <f t="shared" si="5"/>
        <v>0</v>
      </c>
      <c r="N45" s="90">
        <f t="shared" si="6"/>
        <v>0</v>
      </c>
      <c r="O45" s="79"/>
      <c r="P45" s="38">
        <f t="shared" si="7"/>
      </c>
      <c r="Q45" s="158"/>
    </row>
    <row r="46" spans="1:17" ht="15" customHeight="1" hidden="1">
      <c r="A46" s="86">
        <v>38</v>
      </c>
      <c r="B46" s="34"/>
      <c r="C46" s="37"/>
      <c r="D46" s="48"/>
      <c r="E46" s="85"/>
      <c r="F46" s="40"/>
      <c r="G46" s="41"/>
      <c r="H46" s="44"/>
      <c r="I46" s="88">
        <f t="shared" si="4"/>
        <v>0</v>
      </c>
      <c r="J46" s="23"/>
      <c r="K46" s="20"/>
      <c r="L46" s="20"/>
      <c r="M46" s="89">
        <f t="shared" si="5"/>
        <v>0</v>
      </c>
      <c r="N46" s="90">
        <f t="shared" si="6"/>
        <v>0</v>
      </c>
      <c r="O46" s="79"/>
      <c r="P46" s="38">
        <f t="shared" si="7"/>
      </c>
      <c r="Q46" s="159"/>
    </row>
    <row r="47" spans="1:17" ht="15" customHeight="1" hidden="1">
      <c r="A47" s="87">
        <v>39</v>
      </c>
      <c r="B47" s="27"/>
      <c r="C47" s="26"/>
      <c r="D47" s="50"/>
      <c r="E47" s="67"/>
      <c r="F47" s="54"/>
      <c r="G47" s="20"/>
      <c r="H47" s="20"/>
      <c r="I47" s="88">
        <f t="shared" si="4"/>
        <v>0</v>
      </c>
      <c r="J47" s="23"/>
      <c r="K47" s="20"/>
      <c r="L47" s="20"/>
      <c r="M47" s="89">
        <f t="shared" si="5"/>
        <v>0</v>
      </c>
      <c r="N47" s="90">
        <f t="shared" si="6"/>
        <v>0</v>
      </c>
      <c r="O47" s="79"/>
      <c r="P47" s="38">
        <f t="shared" si="7"/>
      </c>
      <c r="Q47" s="158"/>
    </row>
    <row r="48" spans="1:17" ht="15" customHeight="1" hidden="1">
      <c r="A48" s="86">
        <v>40</v>
      </c>
      <c r="B48" s="32"/>
      <c r="C48" s="36"/>
      <c r="D48" s="48"/>
      <c r="E48" s="64"/>
      <c r="F48" s="83"/>
      <c r="G48" s="57"/>
      <c r="H48" s="57"/>
      <c r="I48" s="88">
        <f t="shared" si="4"/>
        <v>0</v>
      </c>
      <c r="J48" s="23"/>
      <c r="K48" s="20"/>
      <c r="L48" s="20"/>
      <c r="M48" s="89">
        <f t="shared" si="5"/>
        <v>0</v>
      </c>
      <c r="N48" s="90">
        <f t="shared" si="6"/>
        <v>0</v>
      </c>
      <c r="O48" s="79"/>
      <c r="P48" s="38">
        <f t="shared" si="7"/>
      </c>
      <c r="Q48" s="158"/>
    </row>
    <row r="49" spans="1:17" ht="15" customHeight="1" hidden="1">
      <c r="A49" s="86">
        <v>41</v>
      </c>
      <c r="B49" s="32"/>
      <c r="C49" s="36"/>
      <c r="D49" s="48"/>
      <c r="E49" s="66"/>
      <c r="F49" s="22"/>
      <c r="G49" s="24"/>
      <c r="H49" s="24"/>
      <c r="I49" s="88">
        <f t="shared" si="4"/>
        <v>0</v>
      </c>
      <c r="J49" s="23"/>
      <c r="K49" s="20"/>
      <c r="L49" s="20"/>
      <c r="M49" s="89">
        <f t="shared" si="5"/>
        <v>0</v>
      </c>
      <c r="N49" s="90">
        <f t="shared" si="6"/>
        <v>0</v>
      </c>
      <c r="O49" s="79"/>
      <c r="P49" s="38">
        <f t="shared" si="7"/>
      </c>
      <c r="Q49" s="158"/>
    </row>
    <row r="50" spans="1:17" ht="15" customHeight="1" hidden="1">
      <c r="A50" s="87">
        <v>42</v>
      </c>
      <c r="B50" s="34"/>
      <c r="C50" s="37"/>
      <c r="D50" s="48"/>
      <c r="E50" s="85"/>
      <c r="F50" s="40"/>
      <c r="G50" s="41"/>
      <c r="H50" s="44"/>
      <c r="I50" s="88">
        <f t="shared" si="4"/>
        <v>0</v>
      </c>
      <c r="J50" s="23"/>
      <c r="K50" s="20"/>
      <c r="L50" s="20"/>
      <c r="M50" s="89">
        <f t="shared" si="5"/>
        <v>0</v>
      </c>
      <c r="N50" s="90">
        <f t="shared" si="6"/>
        <v>0</v>
      </c>
      <c r="O50" s="79"/>
      <c r="P50" s="38">
        <f t="shared" si="7"/>
      </c>
      <c r="Q50" s="160"/>
    </row>
    <row r="51" spans="1:17" ht="15" customHeight="1" hidden="1">
      <c r="A51" s="86">
        <v>43</v>
      </c>
      <c r="B51" s="32"/>
      <c r="C51" s="36"/>
      <c r="D51" s="48"/>
      <c r="E51" s="67"/>
      <c r="F51" s="54"/>
      <c r="G51" s="20"/>
      <c r="H51" s="20"/>
      <c r="I51" s="88">
        <f t="shared" si="4"/>
        <v>0</v>
      </c>
      <c r="J51" s="23"/>
      <c r="K51" s="20"/>
      <c r="L51" s="20"/>
      <c r="M51" s="89">
        <f t="shared" si="5"/>
        <v>0</v>
      </c>
      <c r="N51" s="90">
        <f t="shared" si="6"/>
        <v>0</v>
      </c>
      <c r="O51" s="79"/>
      <c r="P51" s="38">
        <f t="shared" si="7"/>
      </c>
      <c r="Q51" s="59"/>
    </row>
    <row r="52" spans="1:17" ht="15" customHeight="1" hidden="1">
      <c r="A52" s="86">
        <v>44</v>
      </c>
      <c r="B52" s="32"/>
      <c r="C52" s="36"/>
      <c r="D52" s="48"/>
      <c r="E52" s="73"/>
      <c r="F52" s="54"/>
      <c r="G52" s="20"/>
      <c r="H52" s="20"/>
      <c r="I52" s="88">
        <f t="shared" si="4"/>
        <v>0</v>
      </c>
      <c r="J52" s="23"/>
      <c r="K52" s="20"/>
      <c r="L52" s="20"/>
      <c r="M52" s="89">
        <f t="shared" si="5"/>
        <v>0</v>
      </c>
      <c r="N52" s="90">
        <f t="shared" si="6"/>
        <v>0</v>
      </c>
      <c r="O52" s="79"/>
      <c r="P52" s="38">
        <f t="shared" si="7"/>
      </c>
      <c r="Q52" s="158"/>
    </row>
    <row r="53" spans="1:17" ht="15" customHeight="1" hidden="1">
      <c r="A53" s="87">
        <v>45</v>
      </c>
      <c r="B53" s="32"/>
      <c r="C53" s="36"/>
      <c r="D53" s="48"/>
      <c r="E53" s="66"/>
      <c r="F53" s="54"/>
      <c r="G53" s="20"/>
      <c r="H53" s="20"/>
      <c r="I53" s="88">
        <f t="shared" si="4"/>
        <v>0</v>
      </c>
      <c r="J53" s="23"/>
      <c r="K53" s="20"/>
      <c r="L53" s="20"/>
      <c r="M53" s="89">
        <f t="shared" si="5"/>
        <v>0</v>
      </c>
      <c r="N53" s="90">
        <f t="shared" si="6"/>
        <v>0</v>
      </c>
      <c r="O53" s="79"/>
      <c r="P53" s="38">
        <f t="shared" si="7"/>
      </c>
      <c r="Q53" s="59"/>
    </row>
    <row r="54" spans="1:17" ht="15" customHeight="1" hidden="1">
      <c r="A54" s="86">
        <v>46</v>
      </c>
      <c r="B54" s="25"/>
      <c r="C54" s="26"/>
      <c r="D54" s="58"/>
      <c r="E54" s="72"/>
      <c r="F54" s="54"/>
      <c r="G54" s="20"/>
      <c r="H54" s="20"/>
      <c r="I54" s="88">
        <f t="shared" si="4"/>
        <v>0</v>
      </c>
      <c r="J54" s="23"/>
      <c r="K54" s="20"/>
      <c r="L54" s="20"/>
      <c r="M54" s="89">
        <f t="shared" si="5"/>
        <v>0</v>
      </c>
      <c r="N54" s="90">
        <f t="shared" si="6"/>
        <v>0</v>
      </c>
      <c r="O54" s="79"/>
      <c r="P54" s="38">
        <f t="shared" si="7"/>
      </c>
      <c r="Q54" s="158"/>
    </row>
    <row r="56" spans="3:4" ht="12.75">
      <c r="C56" s="277"/>
      <c r="D56" s="276" t="s">
        <v>561</v>
      </c>
    </row>
    <row r="58" spans="3:4" ht="12.75">
      <c r="C58" s="169"/>
      <c r="D58" s="276" t="s">
        <v>560</v>
      </c>
    </row>
    <row r="60" spans="3:4" ht="12.75">
      <c r="C60" s="185"/>
      <c r="D60" s="276" t="s">
        <v>559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3 J9:L33 F39:H41 J39:L41">
    <cfRule type="cellIs" priority="8" dxfId="0" operator="greaterThan" stopIfTrue="1">
      <formula>"n"</formula>
    </cfRule>
  </conditionalFormatting>
  <conditionalFormatting sqref="F42:H44 J42:L44">
    <cfRule type="cellIs" priority="6" dxfId="0" operator="greaterThan" stopIfTrue="1">
      <formula>"n"</formula>
    </cfRule>
  </conditionalFormatting>
  <conditionalFormatting sqref="F34:H35 J34:L35 J37:L38 F37:H38">
    <cfRule type="cellIs" priority="7" dxfId="0" operator="greaterThan" stopIfTrue="1">
      <formula>"n"</formula>
    </cfRule>
  </conditionalFormatting>
  <conditionalFormatting sqref="F45:H45 J45:L45">
    <cfRule type="cellIs" priority="5" dxfId="0" operator="greaterThan" stopIfTrue="1">
      <formula>"n"</formula>
    </cfRule>
  </conditionalFormatting>
  <conditionalFormatting sqref="F46:H49 J46:L49">
    <cfRule type="cellIs" priority="4" dxfId="0" operator="greaterThan" stopIfTrue="1">
      <formula>"n"</formula>
    </cfRule>
  </conditionalFormatting>
  <conditionalFormatting sqref="F50:H53 J50:L53">
    <cfRule type="cellIs" priority="3" dxfId="0" operator="greaterThan" stopIfTrue="1">
      <formula>"n"</formula>
    </cfRule>
  </conditionalFormatting>
  <conditionalFormatting sqref="F54:H54 J54:L54">
    <cfRule type="cellIs" priority="2" dxfId="0" operator="greaterThan" stopIfTrue="1">
      <formula>"n"</formula>
    </cfRule>
  </conditionalFormatting>
  <conditionalFormatting sqref="J36:L36 F36:H36">
    <cfRule type="cellIs" priority="1" dxfId="0" operator="greaterThan" stopIfTrue="1">
      <formula>"n"</formula>
    </cfRule>
  </conditionalFormatting>
  <dataValidations count="1">
    <dataValidation type="whole" allowBlank="1" sqref="F11:H13 F25:H5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apas18">
    <tabColor rgb="FF00B0F0"/>
    <pageSetUpPr fitToPage="1"/>
  </sheetPr>
  <dimension ref="A1:R54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157" customWidth="1"/>
    <col min="18" max="18" width="14.00390625" style="6" customWidth="1"/>
  </cols>
  <sheetData>
    <row r="1" spans="1:18" ht="60" customHeight="1">
      <c r="A1" s="286" t="s">
        <v>564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188</v>
      </c>
      <c r="B5" s="291"/>
      <c r="C5" s="291"/>
      <c r="D5" s="16"/>
      <c r="E5" s="76"/>
      <c r="F5" s="291" t="s">
        <v>187</v>
      </c>
      <c r="G5" s="291"/>
      <c r="H5" s="291"/>
      <c r="I5" s="10"/>
      <c r="J5" s="292" t="s">
        <v>518</v>
      </c>
      <c r="K5" s="293"/>
      <c r="L5" s="293"/>
      <c r="M5" s="10"/>
      <c r="N5" s="10"/>
      <c r="O5" s="10"/>
      <c r="P5" s="11" t="s">
        <v>174</v>
      </c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299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0"/>
    </row>
    <row r="9" spans="1:18" ht="15" customHeight="1">
      <c r="A9" s="56">
        <v>1</v>
      </c>
      <c r="B9" s="27" t="s">
        <v>375</v>
      </c>
      <c r="C9" s="26" t="s">
        <v>35</v>
      </c>
      <c r="D9" s="58" t="s">
        <v>344</v>
      </c>
      <c r="E9" s="70">
        <v>46.5</v>
      </c>
      <c r="F9" s="244">
        <v>45</v>
      </c>
      <c r="G9" s="39">
        <v>48</v>
      </c>
      <c r="H9" s="39">
        <v>49</v>
      </c>
      <c r="I9" s="88">
        <f aca="true" t="shared" si="0" ref="I9:I14">MAX(F9:H9)</f>
        <v>49</v>
      </c>
      <c r="J9" s="23">
        <v>56</v>
      </c>
      <c r="K9" s="20">
        <v>59</v>
      </c>
      <c r="L9" s="20">
        <v>62</v>
      </c>
      <c r="M9" s="89">
        <f aca="true" t="shared" si="1" ref="M9:M14">MAX(J9:L9)</f>
        <v>62</v>
      </c>
      <c r="N9" s="90">
        <f aca="true" t="shared" si="2" ref="N9:N14">SUM(I9,M9)</f>
        <v>111</v>
      </c>
      <c r="O9" s="79">
        <v>28</v>
      </c>
      <c r="P9" s="162">
        <f aca="true" t="shared" si="3" ref="P9:P14">IF(ISERROR(N9*10^(0.75194503*(LOG10(E9/175.508))^2)),"",N9*10^(0.75194503*(LOG10(E9/175.508))^2))</f>
        <v>197.48399532636665</v>
      </c>
      <c r="Q9" s="59" t="s">
        <v>348</v>
      </c>
      <c r="R9"/>
    </row>
    <row r="10" spans="1:18" ht="15" customHeight="1">
      <c r="A10" s="56">
        <v>2</v>
      </c>
      <c r="B10" s="25" t="s">
        <v>212</v>
      </c>
      <c r="C10" s="21" t="s">
        <v>97</v>
      </c>
      <c r="D10" s="58" t="s">
        <v>115</v>
      </c>
      <c r="E10" s="70">
        <v>49.8</v>
      </c>
      <c r="F10" s="82">
        <v>45</v>
      </c>
      <c r="G10" s="61">
        <v>48</v>
      </c>
      <c r="H10" s="61" t="s">
        <v>523</v>
      </c>
      <c r="I10" s="88">
        <f t="shared" si="0"/>
        <v>48</v>
      </c>
      <c r="J10" s="23">
        <v>55</v>
      </c>
      <c r="K10" s="20">
        <v>59</v>
      </c>
      <c r="L10" s="20" t="s">
        <v>164</v>
      </c>
      <c r="M10" s="89">
        <f t="shared" si="1"/>
        <v>59</v>
      </c>
      <c r="N10" s="90">
        <f t="shared" si="2"/>
        <v>107</v>
      </c>
      <c r="O10" s="79">
        <v>25</v>
      </c>
      <c r="P10" s="162">
        <f t="shared" si="3"/>
        <v>179.65035935375118</v>
      </c>
      <c r="Q10" s="59" t="s">
        <v>113</v>
      </c>
      <c r="R10"/>
    </row>
    <row r="11" spans="1:18" ht="15" customHeight="1">
      <c r="A11" s="71">
        <v>3</v>
      </c>
      <c r="B11" s="25" t="s">
        <v>213</v>
      </c>
      <c r="C11" s="165" t="s">
        <v>131</v>
      </c>
      <c r="D11" s="58" t="s">
        <v>19</v>
      </c>
      <c r="E11" s="164">
        <v>49.75</v>
      </c>
      <c r="F11" s="23">
        <v>45</v>
      </c>
      <c r="G11" s="20" t="s">
        <v>153</v>
      </c>
      <c r="H11" s="20" t="s">
        <v>153</v>
      </c>
      <c r="I11" s="88">
        <f t="shared" si="0"/>
        <v>45</v>
      </c>
      <c r="J11" s="23">
        <v>55</v>
      </c>
      <c r="K11" s="20" t="s">
        <v>463</v>
      </c>
      <c r="L11" s="20" t="s">
        <v>463</v>
      </c>
      <c r="M11" s="89">
        <f t="shared" si="1"/>
        <v>55</v>
      </c>
      <c r="N11" s="90">
        <f t="shared" si="2"/>
        <v>100</v>
      </c>
      <c r="O11" s="79">
        <v>23</v>
      </c>
      <c r="P11" s="162">
        <f t="shared" si="3"/>
        <v>168.03640350888483</v>
      </c>
      <c r="Q11" s="59" t="s">
        <v>134</v>
      </c>
      <c r="R11"/>
    </row>
    <row r="12" spans="1:18" ht="15" customHeight="1">
      <c r="A12" s="56">
        <v>4</v>
      </c>
      <c r="B12" s="245" t="s">
        <v>526</v>
      </c>
      <c r="C12" s="246" t="s">
        <v>459</v>
      </c>
      <c r="D12" s="247" t="s">
        <v>418</v>
      </c>
      <c r="E12" s="70">
        <v>49.1</v>
      </c>
      <c r="F12" s="23">
        <v>40</v>
      </c>
      <c r="G12" s="20" t="s">
        <v>149</v>
      </c>
      <c r="H12" s="20">
        <v>42</v>
      </c>
      <c r="I12" s="88">
        <f t="shared" si="0"/>
        <v>42</v>
      </c>
      <c r="J12" s="23">
        <v>51</v>
      </c>
      <c r="K12" s="20">
        <v>53</v>
      </c>
      <c r="L12" s="20">
        <v>55</v>
      </c>
      <c r="M12" s="89">
        <f t="shared" si="1"/>
        <v>55</v>
      </c>
      <c r="N12" s="90">
        <f t="shared" si="2"/>
        <v>97</v>
      </c>
      <c r="O12" s="79">
        <v>22</v>
      </c>
      <c r="P12" s="162">
        <f t="shared" si="3"/>
        <v>164.77923618621773</v>
      </c>
      <c r="Q12" s="59" t="s">
        <v>435</v>
      </c>
      <c r="R12"/>
    </row>
    <row r="13" spans="1:17" ht="15" customHeight="1">
      <c r="A13" s="56">
        <v>5</v>
      </c>
      <c r="B13" s="216" t="s">
        <v>296</v>
      </c>
      <c r="C13" s="26" t="s">
        <v>524</v>
      </c>
      <c r="D13" s="163" t="s">
        <v>249</v>
      </c>
      <c r="E13" s="217">
        <v>49.6</v>
      </c>
      <c r="F13" s="248" t="s">
        <v>154</v>
      </c>
      <c r="G13" s="41">
        <v>40</v>
      </c>
      <c r="H13" s="44" t="s">
        <v>163</v>
      </c>
      <c r="I13" s="88">
        <f t="shared" si="0"/>
        <v>40</v>
      </c>
      <c r="J13" s="23">
        <v>50</v>
      </c>
      <c r="K13" s="20">
        <v>52</v>
      </c>
      <c r="L13" s="20">
        <v>54</v>
      </c>
      <c r="M13" s="89">
        <f t="shared" si="1"/>
        <v>54</v>
      </c>
      <c r="N13" s="90">
        <f t="shared" si="2"/>
        <v>94</v>
      </c>
      <c r="O13" s="79">
        <v>21</v>
      </c>
      <c r="P13" s="162">
        <f t="shared" si="3"/>
        <v>158.34790411330815</v>
      </c>
      <c r="Q13" s="59" t="s">
        <v>279</v>
      </c>
    </row>
    <row r="14" spans="1:17" ht="15" customHeight="1">
      <c r="A14" s="71">
        <v>6</v>
      </c>
      <c r="B14" s="25" t="s">
        <v>211</v>
      </c>
      <c r="C14" s="26" t="s">
        <v>71</v>
      </c>
      <c r="D14" s="58" t="s">
        <v>64</v>
      </c>
      <c r="E14" s="166">
        <v>49.7</v>
      </c>
      <c r="F14" s="62" t="s">
        <v>148</v>
      </c>
      <c r="G14" s="61">
        <v>35</v>
      </c>
      <c r="H14" s="61">
        <v>38</v>
      </c>
      <c r="I14" s="88">
        <f t="shared" si="0"/>
        <v>38</v>
      </c>
      <c r="J14" s="23" t="s">
        <v>323</v>
      </c>
      <c r="K14" s="20">
        <v>44</v>
      </c>
      <c r="L14" s="20">
        <v>47</v>
      </c>
      <c r="M14" s="89">
        <f t="shared" si="1"/>
        <v>47</v>
      </c>
      <c r="N14" s="90">
        <f t="shared" si="2"/>
        <v>85</v>
      </c>
      <c r="O14" s="79">
        <v>20</v>
      </c>
      <c r="P14" s="162">
        <f t="shared" si="3"/>
        <v>142.94929450217458</v>
      </c>
      <c r="Q14" s="59" t="s">
        <v>65</v>
      </c>
    </row>
    <row r="15" spans="1:17" ht="15" customHeight="1">
      <c r="A15" s="86">
        <v>7</v>
      </c>
      <c r="B15" s="32" t="s">
        <v>292</v>
      </c>
      <c r="C15" s="47" t="s">
        <v>293</v>
      </c>
      <c r="D15" s="48" t="s">
        <v>249</v>
      </c>
      <c r="E15" s="64">
        <v>47</v>
      </c>
      <c r="F15" s="54">
        <v>36</v>
      </c>
      <c r="G15" s="20" t="s">
        <v>152</v>
      </c>
      <c r="H15" s="20">
        <v>39</v>
      </c>
      <c r="I15" s="88">
        <f aca="true" t="shared" si="4" ref="I15:I24">MAX(F15:H15)</f>
        <v>39</v>
      </c>
      <c r="J15" s="23">
        <v>42</v>
      </c>
      <c r="K15" s="20">
        <v>46</v>
      </c>
      <c r="L15" s="20">
        <v>49</v>
      </c>
      <c r="M15" s="89">
        <f aca="true" t="shared" si="5" ref="M15:M24">MAX(J15:L15)</f>
        <v>49</v>
      </c>
      <c r="N15" s="90">
        <f aca="true" t="shared" si="6" ref="N15:N24">SUM(I15,M15)</f>
        <v>88</v>
      </c>
      <c r="O15" s="79">
        <v>19</v>
      </c>
      <c r="P15" s="38">
        <f aca="true" t="shared" si="7" ref="P15:P24">IF(ISERROR(N15*10^(0.75194503*(LOG10(E15/175.508))^2)),"",N15*10^(0.75194503*(LOG10(E15/175.508))^2))</f>
        <v>155.12375911632103</v>
      </c>
      <c r="Q15" s="159" t="s">
        <v>279</v>
      </c>
    </row>
    <row r="16" spans="1:17" ht="15" customHeight="1">
      <c r="A16" s="86">
        <v>8</v>
      </c>
      <c r="B16" s="27" t="s">
        <v>289</v>
      </c>
      <c r="C16" s="37" t="s">
        <v>274</v>
      </c>
      <c r="D16" s="48" t="s">
        <v>249</v>
      </c>
      <c r="E16" s="73">
        <v>49.6</v>
      </c>
      <c r="F16" s="40">
        <v>32</v>
      </c>
      <c r="G16" s="41">
        <v>35</v>
      </c>
      <c r="H16" s="41">
        <v>38</v>
      </c>
      <c r="I16" s="88">
        <f t="shared" si="4"/>
        <v>38</v>
      </c>
      <c r="J16" s="23">
        <v>40</v>
      </c>
      <c r="K16" s="20" t="s">
        <v>298</v>
      </c>
      <c r="L16" s="20">
        <v>47</v>
      </c>
      <c r="M16" s="89">
        <f t="shared" si="5"/>
        <v>47</v>
      </c>
      <c r="N16" s="90">
        <f t="shared" si="6"/>
        <v>85</v>
      </c>
      <c r="O16" s="79">
        <v>18</v>
      </c>
      <c r="P16" s="38">
        <f t="shared" si="7"/>
        <v>143.1869345705446</v>
      </c>
      <c r="Q16" s="59" t="s">
        <v>254</v>
      </c>
    </row>
    <row r="17" spans="1:17" ht="15" customHeight="1">
      <c r="A17" s="87">
        <v>9</v>
      </c>
      <c r="B17" s="32" t="s">
        <v>209</v>
      </c>
      <c r="C17" s="36" t="s">
        <v>95</v>
      </c>
      <c r="D17" s="48" t="s">
        <v>115</v>
      </c>
      <c r="E17" s="73">
        <v>48</v>
      </c>
      <c r="F17" s="62">
        <v>32</v>
      </c>
      <c r="G17" s="61">
        <v>35</v>
      </c>
      <c r="H17" s="61" t="s">
        <v>152</v>
      </c>
      <c r="I17" s="88">
        <f t="shared" si="4"/>
        <v>35</v>
      </c>
      <c r="J17" s="23">
        <v>40</v>
      </c>
      <c r="K17" s="20">
        <v>45</v>
      </c>
      <c r="L17" s="20" t="s">
        <v>153</v>
      </c>
      <c r="M17" s="89">
        <f t="shared" si="5"/>
        <v>45</v>
      </c>
      <c r="N17" s="90">
        <f t="shared" si="6"/>
        <v>80</v>
      </c>
      <c r="O17" s="79">
        <v>17</v>
      </c>
      <c r="P17" s="38">
        <f t="shared" si="7"/>
        <v>138.5097664996555</v>
      </c>
      <c r="Q17" s="158" t="s">
        <v>113</v>
      </c>
    </row>
    <row r="18" spans="1:17" ht="15" customHeight="1">
      <c r="A18" s="86">
        <v>10</v>
      </c>
      <c r="B18" s="29" t="s">
        <v>454</v>
      </c>
      <c r="C18" s="95" t="s">
        <v>508</v>
      </c>
      <c r="D18" s="31" t="s">
        <v>420</v>
      </c>
      <c r="E18" s="66">
        <v>49.8</v>
      </c>
      <c r="F18" s="62">
        <v>30</v>
      </c>
      <c r="G18" s="61">
        <v>33</v>
      </c>
      <c r="H18" s="61">
        <v>35</v>
      </c>
      <c r="I18" s="88">
        <f t="shared" si="4"/>
        <v>35</v>
      </c>
      <c r="J18" s="23" t="s">
        <v>161</v>
      </c>
      <c r="K18" s="20">
        <v>37</v>
      </c>
      <c r="L18" s="20" t="s">
        <v>154</v>
      </c>
      <c r="M18" s="89">
        <f t="shared" si="5"/>
        <v>37</v>
      </c>
      <c r="N18" s="90">
        <f t="shared" si="6"/>
        <v>72</v>
      </c>
      <c r="O18" s="79">
        <v>16</v>
      </c>
      <c r="P18" s="38">
        <f t="shared" si="7"/>
        <v>120.88622311654285</v>
      </c>
      <c r="Q18" s="59" t="s">
        <v>436</v>
      </c>
    </row>
    <row r="19" spans="1:17" ht="15" customHeight="1">
      <c r="A19" s="86">
        <v>11</v>
      </c>
      <c r="B19" s="30" t="s">
        <v>210</v>
      </c>
      <c r="C19" s="55" t="s">
        <v>26</v>
      </c>
      <c r="D19" s="51" t="s">
        <v>19</v>
      </c>
      <c r="E19" s="67">
        <v>48.1</v>
      </c>
      <c r="F19" s="62">
        <v>27</v>
      </c>
      <c r="G19" s="61">
        <v>30</v>
      </c>
      <c r="H19" s="61">
        <v>32</v>
      </c>
      <c r="I19" s="88">
        <f t="shared" si="4"/>
        <v>32</v>
      </c>
      <c r="J19" s="23">
        <v>37</v>
      </c>
      <c r="K19" s="20">
        <v>40</v>
      </c>
      <c r="L19" s="20" t="s">
        <v>149</v>
      </c>
      <c r="M19" s="89">
        <f t="shared" si="5"/>
        <v>40</v>
      </c>
      <c r="N19" s="90">
        <f t="shared" si="6"/>
        <v>72</v>
      </c>
      <c r="O19" s="79">
        <v>15</v>
      </c>
      <c r="P19" s="38">
        <f t="shared" si="7"/>
        <v>124.43947598881176</v>
      </c>
      <c r="Q19" s="158" t="s">
        <v>68</v>
      </c>
    </row>
    <row r="20" spans="1:17" ht="15" customHeight="1">
      <c r="A20" s="87">
        <v>12</v>
      </c>
      <c r="B20" s="32" t="s">
        <v>297</v>
      </c>
      <c r="C20" s="26" t="s">
        <v>525</v>
      </c>
      <c r="D20" s="48" t="s">
        <v>249</v>
      </c>
      <c r="E20" s="66">
        <v>49</v>
      </c>
      <c r="F20" s="43">
        <v>26</v>
      </c>
      <c r="G20" s="42">
        <v>28</v>
      </c>
      <c r="H20" s="42">
        <v>30</v>
      </c>
      <c r="I20" s="88">
        <f t="shared" si="4"/>
        <v>30</v>
      </c>
      <c r="J20" s="23">
        <v>35</v>
      </c>
      <c r="K20" s="20">
        <v>37</v>
      </c>
      <c r="L20" s="20">
        <v>42</v>
      </c>
      <c r="M20" s="89">
        <f t="shared" si="5"/>
        <v>42</v>
      </c>
      <c r="N20" s="90">
        <f t="shared" si="6"/>
        <v>72</v>
      </c>
      <c r="O20" s="79">
        <v>14</v>
      </c>
      <c r="P20" s="38">
        <f t="shared" si="7"/>
        <v>122.51816340769068</v>
      </c>
      <c r="Q20" s="59" t="s">
        <v>279</v>
      </c>
    </row>
    <row r="21" spans="1:17" ht="15" customHeight="1">
      <c r="A21" s="86">
        <v>13</v>
      </c>
      <c r="B21" s="34" t="s">
        <v>457</v>
      </c>
      <c r="C21" s="37" t="s">
        <v>458</v>
      </c>
      <c r="D21" s="48" t="s">
        <v>424</v>
      </c>
      <c r="E21" s="85">
        <v>49.9</v>
      </c>
      <c r="F21" s="68">
        <v>25</v>
      </c>
      <c r="G21" s="39">
        <v>30</v>
      </c>
      <c r="H21" s="100" t="s">
        <v>315</v>
      </c>
      <c r="I21" s="88">
        <f t="shared" si="4"/>
        <v>30</v>
      </c>
      <c r="J21" s="23">
        <v>35</v>
      </c>
      <c r="K21" s="20">
        <v>38</v>
      </c>
      <c r="L21" s="20">
        <v>40</v>
      </c>
      <c r="M21" s="89">
        <f t="shared" si="5"/>
        <v>40</v>
      </c>
      <c r="N21" s="90">
        <f t="shared" si="6"/>
        <v>70</v>
      </c>
      <c r="O21" s="79">
        <v>13</v>
      </c>
      <c r="P21" s="38">
        <f t="shared" si="7"/>
        <v>117.3346167196154</v>
      </c>
      <c r="Q21" s="159" t="s">
        <v>451</v>
      </c>
    </row>
    <row r="22" spans="1:17" ht="15" customHeight="1">
      <c r="A22" s="86">
        <v>14</v>
      </c>
      <c r="B22" s="30" t="s">
        <v>294</v>
      </c>
      <c r="C22" s="55" t="s">
        <v>295</v>
      </c>
      <c r="D22" s="31" t="s">
        <v>264</v>
      </c>
      <c r="E22" s="67">
        <v>49</v>
      </c>
      <c r="F22" s="68">
        <v>25</v>
      </c>
      <c r="G22" s="39">
        <v>27</v>
      </c>
      <c r="H22" s="39">
        <v>30</v>
      </c>
      <c r="I22" s="88">
        <f t="shared" si="4"/>
        <v>30</v>
      </c>
      <c r="J22" s="23">
        <v>30</v>
      </c>
      <c r="K22" s="20" t="s">
        <v>148</v>
      </c>
      <c r="L22" s="20">
        <v>35</v>
      </c>
      <c r="M22" s="89">
        <f t="shared" si="5"/>
        <v>35</v>
      </c>
      <c r="N22" s="90">
        <f t="shared" si="6"/>
        <v>65</v>
      </c>
      <c r="O22" s="79">
        <v>12</v>
      </c>
      <c r="P22" s="38">
        <f t="shared" si="7"/>
        <v>110.60667529860964</v>
      </c>
      <c r="Q22" s="59" t="s">
        <v>273</v>
      </c>
    </row>
    <row r="23" spans="1:17" ht="15" customHeight="1">
      <c r="A23" s="87">
        <v>15</v>
      </c>
      <c r="B23" s="29" t="s">
        <v>455</v>
      </c>
      <c r="C23" s="28" t="s">
        <v>456</v>
      </c>
      <c r="D23" s="31" t="s">
        <v>424</v>
      </c>
      <c r="E23" s="66">
        <v>49.7</v>
      </c>
      <c r="F23" s="62">
        <v>20</v>
      </c>
      <c r="G23" s="61">
        <v>22</v>
      </c>
      <c r="H23" s="61" t="s">
        <v>261</v>
      </c>
      <c r="I23" s="88">
        <f t="shared" si="4"/>
        <v>22</v>
      </c>
      <c r="J23" s="23">
        <v>25</v>
      </c>
      <c r="K23" s="20">
        <v>30</v>
      </c>
      <c r="L23" s="20" t="s">
        <v>397</v>
      </c>
      <c r="M23" s="89">
        <f t="shared" si="5"/>
        <v>30</v>
      </c>
      <c r="N23" s="90">
        <f t="shared" si="6"/>
        <v>52</v>
      </c>
      <c r="O23" s="79">
        <v>11</v>
      </c>
      <c r="P23" s="38">
        <f t="shared" si="7"/>
        <v>87.45133310721269</v>
      </c>
      <c r="Q23" s="59" t="s">
        <v>451</v>
      </c>
    </row>
    <row r="24" spans="1:17" ht="15" customHeight="1">
      <c r="A24" s="86">
        <v>16</v>
      </c>
      <c r="B24" s="29" t="s">
        <v>290</v>
      </c>
      <c r="C24" s="55" t="s">
        <v>291</v>
      </c>
      <c r="D24" s="31" t="s">
        <v>251</v>
      </c>
      <c r="E24" s="66">
        <v>47.5</v>
      </c>
      <c r="F24" s="43">
        <v>20</v>
      </c>
      <c r="G24" s="42" t="s">
        <v>261</v>
      </c>
      <c r="H24" s="42" t="s">
        <v>261</v>
      </c>
      <c r="I24" s="88">
        <f t="shared" si="4"/>
        <v>20</v>
      </c>
      <c r="J24" s="23">
        <v>25</v>
      </c>
      <c r="K24" s="20" t="s">
        <v>147</v>
      </c>
      <c r="L24" s="20" t="s">
        <v>147</v>
      </c>
      <c r="M24" s="89">
        <f t="shared" si="5"/>
        <v>25</v>
      </c>
      <c r="N24" s="90">
        <f t="shared" si="6"/>
        <v>45</v>
      </c>
      <c r="O24" s="79">
        <v>10</v>
      </c>
      <c r="P24" s="38">
        <f t="shared" si="7"/>
        <v>78.60845979185387</v>
      </c>
      <c r="Q24" s="159" t="s">
        <v>299</v>
      </c>
    </row>
    <row r="25" spans="1:17" ht="15" customHeight="1" hidden="1">
      <c r="A25" s="86">
        <v>17</v>
      </c>
      <c r="B25" s="29"/>
      <c r="C25" s="95"/>
      <c r="D25" s="31"/>
      <c r="E25" s="66"/>
      <c r="F25" s="54"/>
      <c r="G25" s="20"/>
      <c r="H25" s="20"/>
      <c r="I25" s="88">
        <f aca="true" t="shared" si="8" ref="I25:I54">MAX(F25:H25)</f>
        <v>0</v>
      </c>
      <c r="J25" s="23"/>
      <c r="K25" s="20"/>
      <c r="L25" s="20"/>
      <c r="M25" s="89">
        <f aca="true" t="shared" si="9" ref="M25:M54">MAX(J25:L25)</f>
        <v>0</v>
      </c>
      <c r="N25" s="90">
        <f aca="true" t="shared" si="10" ref="N25:N54">SUM(I25,M25)</f>
        <v>0</v>
      </c>
      <c r="O25" s="79"/>
      <c r="P25" s="38">
        <f aca="true" t="shared" si="11" ref="P25:P54">IF(ISERROR(N25*10^(0.75194503*(LOG10(E25/175.508))^2)),"",N25*10^(0.75194503*(LOG10(E25/175.508))^2))</f>
      </c>
      <c r="Q25" s="159"/>
    </row>
    <row r="26" spans="1:18" ht="15" customHeight="1" hidden="1">
      <c r="A26" s="87">
        <v>18</v>
      </c>
      <c r="B26" s="32"/>
      <c r="C26" s="26"/>
      <c r="D26" s="48"/>
      <c r="E26" s="66"/>
      <c r="F26" s="22"/>
      <c r="G26" s="24"/>
      <c r="H26" s="24"/>
      <c r="I26" s="88">
        <f t="shared" si="8"/>
        <v>0</v>
      </c>
      <c r="J26" s="23"/>
      <c r="K26" s="20"/>
      <c r="L26" s="20"/>
      <c r="M26" s="89">
        <f t="shared" si="9"/>
        <v>0</v>
      </c>
      <c r="N26" s="90">
        <f t="shared" si="10"/>
        <v>0</v>
      </c>
      <c r="O26" s="79"/>
      <c r="P26" s="38">
        <f t="shared" si="11"/>
      </c>
      <c r="Q26" s="159"/>
      <c r="R26" s="75"/>
    </row>
    <row r="27" spans="1:18" ht="15" customHeight="1" hidden="1">
      <c r="A27" s="86">
        <v>19</v>
      </c>
      <c r="B27" s="27"/>
      <c r="C27" s="26"/>
      <c r="D27" s="50"/>
      <c r="E27" s="67"/>
      <c r="F27" s="54"/>
      <c r="G27" s="20"/>
      <c r="H27" s="20"/>
      <c r="I27" s="88">
        <f t="shared" si="8"/>
        <v>0</v>
      </c>
      <c r="J27" s="23"/>
      <c r="K27" s="20"/>
      <c r="L27" s="20"/>
      <c r="M27" s="89">
        <f t="shared" si="9"/>
        <v>0</v>
      </c>
      <c r="N27" s="90">
        <f t="shared" si="10"/>
        <v>0</v>
      </c>
      <c r="O27" s="79"/>
      <c r="P27" s="38">
        <f t="shared" si="11"/>
      </c>
      <c r="Q27" s="158"/>
      <c r="R27" s="75"/>
    </row>
    <row r="28" spans="1:18" ht="15" customHeight="1" hidden="1">
      <c r="A28" s="86">
        <v>20</v>
      </c>
      <c r="B28" s="32"/>
      <c r="C28" s="47"/>
      <c r="D28" s="48"/>
      <c r="E28" s="66"/>
      <c r="F28" s="54"/>
      <c r="G28" s="20"/>
      <c r="H28" s="20"/>
      <c r="I28" s="88">
        <f t="shared" si="8"/>
        <v>0</v>
      </c>
      <c r="J28" s="23"/>
      <c r="K28" s="20"/>
      <c r="L28" s="20"/>
      <c r="M28" s="89">
        <f t="shared" si="9"/>
        <v>0</v>
      </c>
      <c r="N28" s="90">
        <f t="shared" si="10"/>
        <v>0</v>
      </c>
      <c r="O28" s="79"/>
      <c r="P28" s="38">
        <f t="shared" si="11"/>
      </c>
      <c r="Q28" s="159"/>
      <c r="R28" s="75"/>
    </row>
    <row r="29" spans="1:17" ht="15" customHeight="1" hidden="1">
      <c r="A29" s="87">
        <v>21</v>
      </c>
      <c r="B29" s="32"/>
      <c r="C29" s="47"/>
      <c r="D29" s="48"/>
      <c r="E29" s="66"/>
      <c r="F29" s="54"/>
      <c r="G29" s="20"/>
      <c r="H29" s="20"/>
      <c r="I29" s="88">
        <f t="shared" si="8"/>
        <v>0</v>
      </c>
      <c r="J29" s="23"/>
      <c r="K29" s="20"/>
      <c r="L29" s="20"/>
      <c r="M29" s="89">
        <f t="shared" si="9"/>
        <v>0</v>
      </c>
      <c r="N29" s="90">
        <f t="shared" si="10"/>
        <v>0</v>
      </c>
      <c r="O29" s="79"/>
      <c r="P29" s="38">
        <f t="shared" si="11"/>
      </c>
      <c r="Q29" s="59"/>
    </row>
    <row r="30" spans="1:17" ht="15" customHeight="1" hidden="1">
      <c r="A30" s="86">
        <v>22</v>
      </c>
      <c r="B30" s="27"/>
      <c r="C30" s="26"/>
      <c r="D30" s="48"/>
      <c r="E30" s="67"/>
      <c r="F30" s="40"/>
      <c r="G30" s="41"/>
      <c r="H30" s="41"/>
      <c r="I30" s="88">
        <f t="shared" si="8"/>
        <v>0</v>
      </c>
      <c r="J30" s="23"/>
      <c r="K30" s="20"/>
      <c r="L30" s="20"/>
      <c r="M30" s="89">
        <f t="shared" si="9"/>
        <v>0</v>
      </c>
      <c r="N30" s="90">
        <f t="shared" si="10"/>
        <v>0</v>
      </c>
      <c r="O30" s="79"/>
      <c r="P30" s="38">
        <f t="shared" si="11"/>
      </c>
      <c r="Q30" s="159"/>
    </row>
    <row r="31" spans="1:17" ht="15" customHeight="1" hidden="1">
      <c r="A31" s="86">
        <v>23</v>
      </c>
      <c r="B31" s="34"/>
      <c r="C31" s="37"/>
      <c r="D31" s="48"/>
      <c r="E31" s="85"/>
      <c r="F31" s="40"/>
      <c r="G31" s="41"/>
      <c r="H31" s="44"/>
      <c r="I31" s="88">
        <f t="shared" si="8"/>
        <v>0</v>
      </c>
      <c r="J31" s="23"/>
      <c r="K31" s="20"/>
      <c r="L31" s="20"/>
      <c r="M31" s="89">
        <f t="shared" si="9"/>
        <v>0</v>
      </c>
      <c r="N31" s="90">
        <f t="shared" si="10"/>
        <v>0</v>
      </c>
      <c r="O31" s="79"/>
      <c r="P31" s="38">
        <f t="shared" si="11"/>
      </c>
      <c r="Q31" s="159"/>
    </row>
    <row r="32" spans="1:17" ht="15" customHeight="1" hidden="1">
      <c r="A32" s="87">
        <v>24</v>
      </c>
      <c r="B32" s="25"/>
      <c r="C32" s="21"/>
      <c r="D32" s="58"/>
      <c r="E32" s="72"/>
      <c r="F32" s="40"/>
      <c r="G32" s="41"/>
      <c r="H32" s="41"/>
      <c r="I32" s="88">
        <f t="shared" si="8"/>
        <v>0</v>
      </c>
      <c r="J32" s="23"/>
      <c r="K32" s="20"/>
      <c r="L32" s="20"/>
      <c r="M32" s="89">
        <f t="shared" si="9"/>
        <v>0</v>
      </c>
      <c r="N32" s="90">
        <f t="shared" si="10"/>
        <v>0</v>
      </c>
      <c r="O32" s="79"/>
      <c r="P32" s="38">
        <f t="shared" si="11"/>
      </c>
      <c r="Q32" s="158"/>
    </row>
    <row r="33" spans="1:17" ht="15" customHeight="1" hidden="1">
      <c r="A33" s="86">
        <v>25</v>
      </c>
      <c r="B33" s="32"/>
      <c r="C33" s="36"/>
      <c r="D33" s="48"/>
      <c r="E33" s="73"/>
      <c r="F33" s="54"/>
      <c r="G33" s="20"/>
      <c r="H33" s="20"/>
      <c r="I33" s="88">
        <f t="shared" si="8"/>
        <v>0</v>
      </c>
      <c r="J33" s="23"/>
      <c r="K33" s="20"/>
      <c r="L33" s="20"/>
      <c r="M33" s="89">
        <f t="shared" si="9"/>
        <v>0</v>
      </c>
      <c r="N33" s="90">
        <f t="shared" si="10"/>
        <v>0</v>
      </c>
      <c r="O33" s="79"/>
      <c r="P33" s="38">
        <f t="shared" si="11"/>
      </c>
      <c r="Q33" s="158"/>
    </row>
    <row r="34" spans="1:17" ht="15" customHeight="1" hidden="1">
      <c r="A34" s="86">
        <v>26</v>
      </c>
      <c r="B34" s="32"/>
      <c r="C34" s="47"/>
      <c r="D34" s="48"/>
      <c r="E34" s="66"/>
      <c r="F34" s="54"/>
      <c r="G34" s="20"/>
      <c r="H34" s="20"/>
      <c r="I34" s="88">
        <f t="shared" si="8"/>
        <v>0</v>
      </c>
      <c r="J34" s="23"/>
      <c r="K34" s="20"/>
      <c r="L34" s="20"/>
      <c r="M34" s="89">
        <f t="shared" si="9"/>
        <v>0</v>
      </c>
      <c r="N34" s="90">
        <f t="shared" si="10"/>
        <v>0</v>
      </c>
      <c r="O34" s="79"/>
      <c r="P34" s="38">
        <f t="shared" si="11"/>
      </c>
      <c r="Q34" s="159"/>
    </row>
    <row r="35" spans="1:17" ht="15" customHeight="1" hidden="1">
      <c r="A35" s="87">
        <v>27</v>
      </c>
      <c r="B35" s="32"/>
      <c r="C35" s="26"/>
      <c r="D35" s="48"/>
      <c r="E35" s="66"/>
      <c r="F35" s="22"/>
      <c r="G35" s="24"/>
      <c r="H35" s="24"/>
      <c r="I35" s="88">
        <f t="shared" si="8"/>
        <v>0</v>
      </c>
      <c r="J35" s="23"/>
      <c r="K35" s="20"/>
      <c r="L35" s="20"/>
      <c r="M35" s="89">
        <f t="shared" si="9"/>
        <v>0</v>
      </c>
      <c r="N35" s="90">
        <f t="shared" si="10"/>
        <v>0</v>
      </c>
      <c r="O35" s="79"/>
      <c r="P35" s="38">
        <f t="shared" si="11"/>
      </c>
      <c r="Q35" s="59"/>
    </row>
    <row r="36" spans="1:17" ht="15" customHeight="1" hidden="1">
      <c r="A36" s="86">
        <v>28</v>
      </c>
      <c r="B36" s="32"/>
      <c r="C36" s="26"/>
      <c r="D36" s="80"/>
      <c r="E36" s="73"/>
      <c r="F36" s="54"/>
      <c r="G36" s="20"/>
      <c r="H36" s="20"/>
      <c r="I36" s="88">
        <f t="shared" si="8"/>
        <v>0</v>
      </c>
      <c r="J36" s="23"/>
      <c r="K36" s="20"/>
      <c r="L36" s="20"/>
      <c r="M36" s="89">
        <f>MAX(J36:L36)</f>
        <v>0</v>
      </c>
      <c r="N36" s="90">
        <f>SUM(I36,M36)</f>
        <v>0</v>
      </c>
      <c r="O36" s="79"/>
      <c r="P36" s="38">
        <f>IF(ISERROR(N36*10^(0.75194503*(LOG10(E36/175.508))^2)),"",N36*10^(0.75194503*(LOG10(E36/175.508))^2))</f>
      </c>
      <c r="Q36" s="59"/>
    </row>
    <row r="37" spans="1:17" ht="15" customHeight="1" hidden="1">
      <c r="A37" s="86">
        <v>29</v>
      </c>
      <c r="B37" s="35"/>
      <c r="C37" s="46"/>
      <c r="D37" s="80"/>
      <c r="E37" s="73"/>
      <c r="F37" s="54"/>
      <c r="G37" s="20"/>
      <c r="H37" s="20"/>
      <c r="I37" s="88">
        <f t="shared" si="8"/>
        <v>0</v>
      </c>
      <c r="J37" s="23"/>
      <c r="K37" s="20"/>
      <c r="L37" s="20"/>
      <c r="M37" s="89">
        <f t="shared" si="9"/>
        <v>0</v>
      </c>
      <c r="N37" s="90">
        <f t="shared" si="10"/>
        <v>0</v>
      </c>
      <c r="O37" s="79"/>
      <c r="P37" s="38">
        <f t="shared" si="11"/>
      </c>
      <c r="Q37" s="59"/>
    </row>
    <row r="38" spans="1:17" ht="15" customHeight="1" hidden="1">
      <c r="A38" s="87">
        <v>30</v>
      </c>
      <c r="B38" s="27"/>
      <c r="C38" s="26"/>
      <c r="D38" s="48"/>
      <c r="E38" s="67"/>
      <c r="F38" s="40"/>
      <c r="G38" s="41"/>
      <c r="H38" s="41"/>
      <c r="I38" s="88">
        <f t="shared" si="8"/>
        <v>0</v>
      </c>
      <c r="J38" s="23"/>
      <c r="K38" s="20"/>
      <c r="L38" s="20"/>
      <c r="M38" s="89">
        <f t="shared" si="9"/>
        <v>0</v>
      </c>
      <c r="N38" s="90">
        <f t="shared" si="10"/>
        <v>0</v>
      </c>
      <c r="O38" s="79"/>
      <c r="P38" s="38">
        <f t="shared" si="11"/>
      </c>
      <c r="Q38" s="59"/>
    </row>
    <row r="39" spans="1:17" ht="15" customHeight="1" hidden="1">
      <c r="A39" s="86">
        <v>31</v>
      </c>
      <c r="B39" s="34"/>
      <c r="C39" s="37"/>
      <c r="D39" s="48"/>
      <c r="E39" s="85"/>
      <c r="F39" s="40"/>
      <c r="G39" s="41"/>
      <c r="H39" s="44"/>
      <c r="I39" s="88">
        <f t="shared" si="8"/>
        <v>0</v>
      </c>
      <c r="J39" s="23"/>
      <c r="K39" s="20"/>
      <c r="L39" s="20"/>
      <c r="M39" s="89">
        <f t="shared" si="9"/>
        <v>0</v>
      </c>
      <c r="N39" s="90">
        <f t="shared" si="10"/>
        <v>0</v>
      </c>
      <c r="O39" s="79"/>
      <c r="P39" s="38">
        <f t="shared" si="11"/>
      </c>
      <c r="Q39" s="159"/>
    </row>
    <row r="40" spans="1:17" ht="15" customHeight="1" hidden="1">
      <c r="A40" s="86">
        <v>32</v>
      </c>
      <c r="B40" s="27"/>
      <c r="C40" s="26"/>
      <c r="D40" s="48"/>
      <c r="E40" s="73"/>
      <c r="F40" s="40"/>
      <c r="G40" s="41"/>
      <c r="H40" s="41"/>
      <c r="I40" s="88">
        <f t="shared" si="8"/>
        <v>0</v>
      </c>
      <c r="J40" s="23"/>
      <c r="K40" s="20"/>
      <c r="L40" s="20"/>
      <c r="M40" s="89">
        <f t="shared" si="9"/>
        <v>0</v>
      </c>
      <c r="N40" s="90">
        <f t="shared" si="10"/>
        <v>0</v>
      </c>
      <c r="O40" s="79"/>
      <c r="P40" s="38">
        <f t="shared" si="11"/>
      </c>
      <c r="Q40" s="159"/>
    </row>
    <row r="41" spans="1:17" ht="15" customHeight="1" hidden="1">
      <c r="A41" s="87">
        <v>33</v>
      </c>
      <c r="B41" s="34"/>
      <c r="C41" s="37"/>
      <c r="D41" s="48"/>
      <c r="E41" s="85"/>
      <c r="F41" s="40"/>
      <c r="G41" s="41"/>
      <c r="H41" s="44"/>
      <c r="I41" s="88">
        <f t="shared" si="8"/>
        <v>0</v>
      </c>
      <c r="J41" s="23"/>
      <c r="K41" s="20"/>
      <c r="L41" s="20"/>
      <c r="M41" s="89">
        <f t="shared" si="9"/>
        <v>0</v>
      </c>
      <c r="N41" s="90">
        <f t="shared" si="10"/>
        <v>0</v>
      </c>
      <c r="O41" s="79"/>
      <c r="P41" s="38">
        <f t="shared" si="11"/>
      </c>
      <c r="Q41" s="160"/>
    </row>
    <row r="42" spans="1:17" ht="15" customHeight="1" hidden="1">
      <c r="A42" s="86">
        <v>34</v>
      </c>
      <c r="B42" s="102"/>
      <c r="C42" s="26"/>
      <c r="D42" s="48"/>
      <c r="E42" s="66"/>
      <c r="F42" s="22"/>
      <c r="G42" s="24"/>
      <c r="H42" s="24"/>
      <c r="I42" s="88">
        <f t="shared" si="8"/>
        <v>0</v>
      </c>
      <c r="J42" s="23"/>
      <c r="K42" s="20"/>
      <c r="L42" s="20"/>
      <c r="M42" s="89">
        <f t="shared" si="9"/>
        <v>0</v>
      </c>
      <c r="N42" s="90">
        <f t="shared" si="10"/>
        <v>0</v>
      </c>
      <c r="O42" s="79"/>
      <c r="P42" s="38">
        <f t="shared" si="11"/>
      </c>
      <c r="Q42" s="159"/>
    </row>
    <row r="43" spans="1:17" ht="15" customHeight="1" hidden="1">
      <c r="A43" s="86">
        <v>35</v>
      </c>
      <c r="B43" s="32"/>
      <c r="C43" s="45"/>
      <c r="D43" s="48"/>
      <c r="E43" s="67"/>
      <c r="F43" s="54"/>
      <c r="G43" s="20"/>
      <c r="H43" s="20"/>
      <c r="I43" s="88">
        <f t="shared" si="8"/>
        <v>0</v>
      </c>
      <c r="J43" s="23"/>
      <c r="K43" s="20"/>
      <c r="L43" s="20"/>
      <c r="M43" s="89">
        <f t="shared" si="9"/>
        <v>0</v>
      </c>
      <c r="N43" s="90">
        <f t="shared" si="10"/>
        <v>0</v>
      </c>
      <c r="O43" s="79"/>
      <c r="P43" s="38">
        <f t="shared" si="11"/>
      </c>
      <c r="Q43" s="59"/>
    </row>
    <row r="44" spans="1:17" ht="15" customHeight="1" hidden="1">
      <c r="A44" s="87">
        <v>36</v>
      </c>
      <c r="B44" s="27"/>
      <c r="C44" s="21"/>
      <c r="D44" s="50"/>
      <c r="E44" s="98"/>
      <c r="F44" s="54"/>
      <c r="G44" s="20"/>
      <c r="H44" s="20"/>
      <c r="I44" s="88">
        <f t="shared" si="8"/>
        <v>0</v>
      </c>
      <c r="J44" s="23"/>
      <c r="K44" s="20"/>
      <c r="L44" s="20"/>
      <c r="M44" s="89">
        <f t="shared" si="9"/>
        <v>0</v>
      </c>
      <c r="N44" s="90">
        <f t="shared" si="10"/>
        <v>0</v>
      </c>
      <c r="O44" s="79"/>
      <c r="P44" s="38">
        <f t="shared" si="11"/>
      </c>
      <c r="Q44" s="158"/>
    </row>
    <row r="45" spans="1:17" ht="15" customHeight="1" hidden="1">
      <c r="A45" s="86">
        <v>37</v>
      </c>
      <c r="B45" s="32"/>
      <c r="C45" s="36"/>
      <c r="D45" s="48"/>
      <c r="E45" s="66"/>
      <c r="F45" s="40"/>
      <c r="G45" s="41"/>
      <c r="H45" s="41"/>
      <c r="I45" s="88">
        <f t="shared" si="8"/>
        <v>0</v>
      </c>
      <c r="J45" s="23"/>
      <c r="K45" s="20"/>
      <c r="L45" s="20"/>
      <c r="M45" s="89">
        <f t="shared" si="9"/>
        <v>0</v>
      </c>
      <c r="N45" s="90">
        <f t="shared" si="10"/>
        <v>0</v>
      </c>
      <c r="O45" s="79"/>
      <c r="P45" s="38">
        <f t="shared" si="11"/>
      </c>
      <c r="Q45" s="158"/>
    </row>
    <row r="46" spans="1:17" ht="15" customHeight="1" hidden="1">
      <c r="A46" s="86">
        <v>38</v>
      </c>
      <c r="B46" s="34"/>
      <c r="C46" s="37"/>
      <c r="D46" s="48"/>
      <c r="E46" s="85"/>
      <c r="F46" s="40"/>
      <c r="G46" s="41"/>
      <c r="H46" s="44"/>
      <c r="I46" s="88">
        <f t="shared" si="8"/>
        <v>0</v>
      </c>
      <c r="J46" s="23"/>
      <c r="K46" s="20"/>
      <c r="L46" s="20"/>
      <c r="M46" s="89">
        <f t="shared" si="9"/>
        <v>0</v>
      </c>
      <c r="N46" s="90">
        <f t="shared" si="10"/>
        <v>0</v>
      </c>
      <c r="O46" s="79"/>
      <c r="P46" s="38">
        <f t="shared" si="11"/>
      </c>
      <c r="Q46" s="159"/>
    </row>
    <row r="47" spans="1:17" ht="15" customHeight="1" hidden="1">
      <c r="A47" s="87">
        <v>39</v>
      </c>
      <c r="B47" s="27"/>
      <c r="C47" s="26"/>
      <c r="D47" s="50"/>
      <c r="E47" s="67"/>
      <c r="F47" s="54"/>
      <c r="G47" s="20"/>
      <c r="H47" s="20"/>
      <c r="I47" s="88">
        <f t="shared" si="8"/>
        <v>0</v>
      </c>
      <c r="J47" s="23"/>
      <c r="K47" s="20"/>
      <c r="L47" s="20"/>
      <c r="M47" s="89">
        <f t="shared" si="9"/>
        <v>0</v>
      </c>
      <c r="N47" s="90">
        <f t="shared" si="10"/>
        <v>0</v>
      </c>
      <c r="O47" s="79"/>
      <c r="P47" s="38">
        <f t="shared" si="11"/>
      </c>
      <c r="Q47" s="158"/>
    </row>
    <row r="48" spans="1:17" ht="15" customHeight="1" hidden="1">
      <c r="A48" s="86">
        <v>40</v>
      </c>
      <c r="B48" s="32"/>
      <c r="C48" s="36"/>
      <c r="D48" s="48"/>
      <c r="E48" s="64"/>
      <c r="F48" s="83"/>
      <c r="G48" s="57"/>
      <c r="H48" s="57"/>
      <c r="I48" s="88">
        <f t="shared" si="8"/>
        <v>0</v>
      </c>
      <c r="J48" s="23"/>
      <c r="K48" s="20"/>
      <c r="L48" s="20"/>
      <c r="M48" s="89">
        <f t="shared" si="9"/>
        <v>0</v>
      </c>
      <c r="N48" s="90">
        <f t="shared" si="10"/>
        <v>0</v>
      </c>
      <c r="O48" s="79"/>
      <c r="P48" s="38">
        <f t="shared" si="11"/>
      </c>
      <c r="Q48" s="158"/>
    </row>
    <row r="49" spans="1:17" ht="15" customHeight="1" hidden="1">
      <c r="A49" s="86">
        <v>41</v>
      </c>
      <c r="B49" s="32"/>
      <c r="C49" s="36"/>
      <c r="D49" s="48"/>
      <c r="E49" s="66"/>
      <c r="F49" s="22"/>
      <c r="G49" s="24"/>
      <c r="H49" s="24"/>
      <c r="I49" s="88">
        <f t="shared" si="8"/>
        <v>0</v>
      </c>
      <c r="J49" s="23"/>
      <c r="K49" s="20"/>
      <c r="L49" s="20"/>
      <c r="M49" s="89">
        <f t="shared" si="9"/>
        <v>0</v>
      </c>
      <c r="N49" s="90">
        <f t="shared" si="10"/>
        <v>0</v>
      </c>
      <c r="O49" s="79"/>
      <c r="P49" s="38">
        <f t="shared" si="11"/>
      </c>
      <c r="Q49" s="158"/>
    </row>
    <row r="50" spans="1:17" ht="15" customHeight="1" hidden="1">
      <c r="A50" s="87">
        <v>42</v>
      </c>
      <c r="B50" s="34"/>
      <c r="C50" s="37"/>
      <c r="D50" s="48"/>
      <c r="E50" s="85"/>
      <c r="F50" s="40"/>
      <c r="G50" s="41"/>
      <c r="H50" s="44"/>
      <c r="I50" s="88">
        <f t="shared" si="8"/>
        <v>0</v>
      </c>
      <c r="J50" s="23"/>
      <c r="K50" s="20"/>
      <c r="L50" s="20"/>
      <c r="M50" s="89">
        <f t="shared" si="9"/>
        <v>0</v>
      </c>
      <c r="N50" s="90">
        <f t="shared" si="10"/>
        <v>0</v>
      </c>
      <c r="O50" s="79"/>
      <c r="P50" s="38">
        <f t="shared" si="11"/>
      </c>
      <c r="Q50" s="160"/>
    </row>
    <row r="51" spans="1:17" ht="15" customHeight="1" hidden="1">
      <c r="A51" s="86">
        <v>43</v>
      </c>
      <c r="B51" s="32"/>
      <c r="C51" s="36"/>
      <c r="D51" s="48"/>
      <c r="E51" s="67"/>
      <c r="F51" s="54"/>
      <c r="G51" s="20"/>
      <c r="H51" s="20"/>
      <c r="I51" s="88">
        <f t="shared" si="8"/>
        <v>0</v>
      </c>
      <c r="J51" s="23"/>
      <c r="K51" s="20"/>
      <c r="L51" s="20"/>
      <c r="M51" s="89">
        <f t="shared" si="9"/>
        <v>0</v>
      </c>
      <c r="N51" s="90">
        <f t="shared" si="10"/>
        <v>0</v>
      </c>
      <c r="O51" s="79"/>
      <c r="P51" s="38">
        <f t="shared" si="11"/>
      </c>
      <c r="Q51" s="59"/>
    </row>
    <row r="52" spans="1:17" ht="15" customHeight="1" hidden="1">
      <c r="A52" s="86">
        <v>44</v>
      </c>
      <c r="B52" s="32"/>
      <c r="C52" s="36"/>
      <c r="D52" s="48"/>
      <c r="E52" s="73"/>
      <c r="F52" s="54"/>
      <c r="G52" s="20"/>
      <c r="H52" s="20"/>
      <c r="I52" s="88">
        <f t="shared" si="8"/>
        <v>0</v>
      </c>
      <c r="J52" s="23"/>
      <c r="K52" s="20"/>
      <c r="L52" s="20"/>
      <c r="M52" s="89">
        <f t="shared" si="9"/>
        <v>0</v>
      </c>
      <c r="N52" s="90">
        <f t="shared" si="10"/>
        <v>0</v>
      </c>
      <c r="O52" s="79"/>
      <c r="P52" s="38">
        <f t="shared" si="11"/>
      </c>
      <c r="Q52" s="158"/>
    </row>
    <row r="53" spans="1:17" ht="15" customHeight="1" hidden="1">
      <c r="A53" s="87">
        <v>45</v>
      </c>
      <c r="B53" s="32"/>
      <c r="C53" s="36"/>
      <c r="D53" s="48"/>
      <c r="E53" s="66"/>
      <c r="F53" s="54"/>
      <c r="G53" s="20"/>
      <c r="H53" s="20"/>
      <c r="I53" s="88">
        <f t="shared" si="8"/>
        <v>0</v>
      </c>
      <c r="J53" s="23"/>
      <c r="K53" s="20"/>
      <c r="L53" s="20"/>
      <c r="M53" s="89">
        <f t="shared" si="9"/>
        <v>0</v>
      </c>
      <c r="N53" s="90">
        <f t="shared" si="10"/>
        <v>0</v>
      </c>
      <c r="O53" s="79"/>
      <c r="P53" s="38">
        <f t="shared" si="11"/>
      </c>
      <c r="Q53" s="59"/>
    </row>
    <row r="54" spans="1:17" ht="15" customHeight="1" hidden="1">
      <c r="A54" s="86">
        <v>46</v>
      </c>
      <c r="B54" s="25"/>
      <c r="C54" s="26"/>
      <c r="D54" s="58"/>
      <c r="E54" s="72"/>
      <c r="F54" s="54"/>
      <c r="G54" s="20"/>
      <c r="H54" s="20"/>
      <c r="I54" s="88">
        <f t="shared" si="8"/>
        <v>0</v>
      </c>
      <c r="J54" s="23"/>
      <c r="K54" s="20"/>
      <c r="L54" s="20"/>
      <c r="M54" s="89">
        <f t="shared" si="9"/>
        <v>0</v>
      </c>
      <c r="N54" s="90">
        <f t="shared" si="10"/>
        <v>0</v>
      </c>
      <c r="O54" s="79"/>
      <c r="P54" s="38">
        <f t="shared" si="11"/>
      </c>
      <c r="Q54" s="158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3 J9:L33 F39:H41 J39:L41">
    <cfRule type="cellIs" priority="8" dxfId="0" operator="greaterThan" stopIfTrue="1">
      <formula>"n"</formula>
    </cfRule>
  </conditionalFormatting>
  <conditionalFormatting sqref="F42:H44 J42:L44">
    <cfRule type="cellIs" priority="6" dxfId="0" operator="greaterThan" stopIfTrue="1">
      <formula>"n"</formula>
    </cfRule>
  </conditionalFormatting>
  <conditionalFormatting sqref="F34:H35 J34:L35 J37:L38 F37:H38">
    <cfRule type="cellIs" priority="7" dxfId="0" operator="greaterThan" stopIfTrue="1">
      <formula>"n"</formula>
    </cfRule>
  </conditionalFormatting>
  <conditionalFormatting sqref="F45:H45 J45:L45">
    <cfRule type="cellIs" priority="5" dxfId="0" operator="greaterThan" stopIfTrue="1">
      <formula>"n"</formula>
    </cfRule>
  </conditionalFormatting>
  <conditionalFormatting sqref="F46:H49 J46:L49">
    <cfRule type="cellIs" priority="4" dxfId="0" operator="greaterThan" stopIfTrue="1">
      <formula>"n"</formula>
    </cfRule>
  </conditionalFormatting>
  <conditionalFormatting sqref="F50:H53 J50:L53">
    <cfRule type="cellIs" priority="3" dxfId="0" operator="greaterThan" stopIfTrue="1">
      <formula>"n"</formula>
    </cfRule>
  </conditionalFormatting>
  <conditionalFormatting sqref="F54:H54 J54:L54">
    <cfRule type="cellIs" priority="2" dxfId="0" operator="greaterThan" stopIfTrue="1">
      <formula>"n"</formula>
    </cfRule>
  </conditionalFormatting>
  <conditionalFormatting sqref="J36:L36 F36:H36">
    <cfRule type="cellIs" priority="1" dxfId="0" operator="greaterThan" stopIfTrue="1">
      <formula>"n"</formula>
    </cfRule>
  </conditionalFormatting>
  <dataValidations count="1">
    <dataValidation type="whole" allowBlank="1" sqref="F11:H13 F25:H5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apas22">
    <tabColor rgb="FF00B0F0"/>
    <pageSetUpPr fitToPage="1"/>
  </sheetPr>
  <dimension ref="A1:R41"/>
  <sheetViews>
    <sheetView zoomScalePageLayoutView="0" workbookViewId="0" topLeftCell="A10">
      <selection activeCell="Q37" sqref="Q37:Q4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286" t="s">
        <v>20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/>
      <c r="B5" s="291"/>
      <c r="C5" s="291"/>
      <c r="D5" s="16"/>
      <c r="E5" s="76"/>
      <c r="F5" s="291"/>
      <c r="G5" s="291"/>
      <c r="H5" s="291"/>
      <c r="I5" s="10"/>
      <c r="J5" s="292"/>
      <c r="K5" s="293"/>
      <c r="L5" s="293"/>
      <c r="M5" s="10"/>
      <c r="N5" s="10"/>
      <c r="O5" s="10"/>
      <c r="P5" s="11"/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307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8"/>
    </row>
    <row r="9" spans="1:17" s="3" customFormat="1" ht="15" customHeight="1">
      <c r="A9" s="105"/>
      <c r="B9" s="102" t="s">
        <v>171</v>
      </c>
      <c r="C9" s="105"/>
      <c r="D9" s="106"/>
      <c r="E9" s="107"/>
      <c r="F9" s="109"/>
      <c r="G9" s="110"/>
      <c r="H9" s="110"/>
      <c r="I9" s="111"/>
      <c r="J9" s="8"/>
      <c r="K9" s="9"/>
      <c r="L9" s="9"/>
      <c r="M9" s="111"/>
      <c r="N9" s="111"/>
      <c r="O9" s="103"/>
      <c r="P9" s="111"/>
      <c r="Q9" s="104"/>
    </row>
    <row r="10" spans="1:18" ht="15" customHeight="1">
      <c r="A10" s="86">
        <v>1</v>
      </c>
      <c r="B10" s="32" t="s">
        <v>87</v>
      </c>
      <c r="C10" s="47" t="s">
        <v>89</v>
      </c>
      <c r="D10" s="48" t="s">
        <v>115</v>
      </c>
      <c r="E10" s="69">
        <v>29.5</v>
      </c>
      <c r="F10" s="81">
        <v>15</v>
      </c>
      <c r="G10" s="61">
        <v>17</v>
      </c>
      <c r="H10" s="61" t="s">
        <v>140</v>
      </c>
      <c r="I10" s="88">
        <f aca="true" t="shared" si="0" ref="I10:I15">MAX(F10:H10)</f>
        <v>17</v>
      </c>
      <c r="J10" s="23">
        <v>20</v>
      </c>
      <c r="K10" s="20">
        <v>22</v>
      </c>
      <c r="L10" s="20">
        <v>23</v>
      </c>
      <c r="M10" s="89">
        <f aca="true" t="shared" si="1" ref="M10:M15">MAX(J10:L10)</f>
        <v>23</v>
      </c>
      <c r="N10" s="90">
        <f aca="true" t="shared" si="2" ref="N10:N15">SUM(I10,M10)</f>
        <v>40</v>
      </c>
      <c r="O10" s="79"/>
      <c r="P10" s="38">
        <f aca="true" t="shared" si="3" ref="P10:P15">IF(ISERROR(N10*10^(0.75194503*(LOG10(E10/175.508))^2)),"",N10*10^(0.75194503*(LOG10(E10/175.508))^2))</f>
        <v>113.00175071202821</v>
      </c>
      <c r="Q10" s="59" t="s">
        <v>112</v>
      </c>
      <c r="R10"/>
    </row>
    <row r="11" spans="1:18" ht="15" customHeight="1">
      <c r="A11" s="86">
        <v>2</v>
      </c>
      <c r="B11" s="32" t="s">
        <v>56</v>
      </c>
      <c r="C11" s="36" t="s">
        <v>57</v>
      </c>
      <c r="D11" s="48" t="s">
        <v>19</v>
      </c>
      <c r="E11" s="70">
        <v>29.9</v>
      </c>
      <c r="F11" s="82">
        <v>18</v>
      </c>
      <c r="G11" s="61">
        <v>20</v>
      </c>
      <c r="H11" s="61">
        <v>21</v>
      </c>
      <c r="I11" s="88">
        <f t="shared" si="0"/>
        <v>21</v>
      </c>
      <c r="J11" s="23">
        <v>25</v>
      </c>
      <c r="K11" s="20">
        <v>27</v>
      </c>
      <c r="L11" s="20" t="s">
        <v>139</v>
      </c>
      <c r="M11" s="89">
        <f t="shared" si="1"/>
        <v>27</v>
      </c>
      <c r="N11" s="90">
        <f t="shared" si="2"/>
        <v>48</v>
      </c>
      <c r="O11" s="79"/>
      <c r="P11" s="38">
        <f t="shared" si="3"/>
        <v>133.49944687213252</v>
      </c>
      <c r="Q11" s="27" t="s">
        <v>38</v>
      </c>
      <c r="R11"/>
    </row>
    <row r="12" spans="1:18" ht="15" customHeight="1">
      <c r="A12" s="87">
        <v>3</v>
      </c>
      <c r="B12" s="27" t="s">
        <v>39</v>
      </c>
      <c r="C12" s="26" t="s">
        <v>40</v>
      </c>
      <c r="D12" s="50" t="s">
        <v>19</v>
      </c>
      <c r="E12" s="70">
        <v>32</v>
      </c>
      <c r="F12" s="23">
        <v>20</v>
      </c>
      <c r="G12" s="20">
        <v>22</v>
      </c>
      <c r="H12" s="20">
        <v>23</v>
      </c>
      <c r="I12" s="88">
        <f t="shared" si="0"/>
        <v>23</v>
      </c>
      <c r="J12" s="23">
        <v>27</v>
      </c>
      <c r="K12" s="20">
        <v>29</v>
      </c>
      <c r="L12" s="20">
        <v>31</v>
      </c>
      <c r="M12" s="89">
        <f t="shared" si="1"/>
        <v>31</v>
      </c>
      <c r="N12" s="90">
        <f t="shared" si="2"/>
        <v>54</v>
      </c>
      <c r="O12" s="79"/>
      <c r="P12" s="38">
        <f t="shared" si="3"/>
        <v>139.06250619379009</v>
      </c>
      <c r="Q12" s="27" t="s">
        <v>38</v>
      </c>
      <c r="R12"/>
    </row>
    <row r="13" spans="1:18" ht="15" customHeight="1">
      <c r="A13" s="86">
        <v>4</v>
      </c>
      <c r="B13" s="32" t="s">
        <v>121</v>
      </c>
      <c r="C13" s="26" t="s">
        <v>129</v>
      </c>
      <c r="D13" s="48" t="s">
        <v>19</v>
      </c>
      <c r="E13" s="69">
        <v>32.3</v>
      </c>
      <c r="F13" s="99">
        <v>25</v>
      </c>
      <c r="G13" s="24">
        <v>27</v>
      </c>
      <c r="H13" s="24">
        <v>29</v>
      </c>
      <c r="I13" s="88">
        <f t="shared" si="0"/>
        <v>29</v>
      </c>
      <c r="J13" s="23">
        <v>32</v>
      </c>
      <c r="K13" s="20">
        <v>35</v>
      </c>
      <c r="L13" s="20">
        <v>38</v>
      </c>
      <c r="M13" s="89">
        <f t="shared" si="1"/>
        <v>38</v>
      </c>
      <c r="N13" s="90">
        <f t="shared" si="2"/>
        <v>67</v>
      </c>
      <c r="O13" s="79"/>
      <c r="P13" s="38">
        <f t="shared" si="3"/>
        <v>170.76491784530734</v>
      </c>
      <c r="Q13" s="49" t="s">
        <v>134</v>
      </c>
      <c r="R13"/>
    </row>
    <row r="14" spans="1:18" ht="15" customHeight="1">
      <c r="A14" s="86">
        <v>5</v>
      </c>
      <c r="B14" s="32" t="s">
        <v>184</v>
      </c>
      <c r="C14" s="26" t="s">
        <v>185</v>
      </c>
      <c r="D14" s="96" t="s">
        <v>64</v>
      </c>
      <c r="E14" s="69">
        <v>28</v>
      </c>
      <c r="F14" s="156">
        <v>15</v>
      </c>
      <c r="G14" s="24" t="s">
        <v>166</v>
      </c>
      <c r="H14" s="24" t="s">
        <v>166</v>
      </c>
      <c r="I14" s="88">
        <f t="shared" si="0"/>
        <v>15</v>
      </c>
      <c r="J14" s="23">
        <v>22</v>
      </c>
      <c r="K14" s="20" t="s">
        <v>166</v>
      </c>
      <c r="L14" s="20" t="s">
        <v>166</v>
      </c>
      <c r="M14" s="89">
        <f t="shared" si="1"/>
        <v>22</v>
      </c>
      <c r="N14" s="90">
        <f t="shared" si="2"/>
        <v>37</v>
      </c>
      <c r="O14" s="79"/>
      <c r="P14" s="38">
        <f t="shared" si="3"/>
        <v>111.1758498163541</v>
      </c>
      <c r="Q14" s="49" t="s">
        <v>65</v>
      </c>
      <c r="R14"/>
    </row>
    <row r="15" spans="1:17" ht="15" customHeight="1">
      <c r="A15" s="86">
        <v>6</v>
      </c>
      <c r="B15" s="32" t="s">
        <v>34</v>
      </c>
      <c r="C15" s="36" t="s">
        <v>35</v>
      </c>
      <c r="D15" s="96" t="s">
        <v>19</v>
      </c>
      <c r="E15" s="70">
        <v>33.5</v>
      </c>
      <c r="F15" s="84">
        <v>15</v>
      </c>
      <c r="G15" s="20">
        <v>17</v>
      </c>
      <c r="H15" s="20" t="s">
        <v>140</v>
      </c>
      <c r="I15" s="88">
        <f t="shared" si="0"/>
        <v>17</v>
      </c>
      <c r="J15" s="23">
        <v>20</v>
      </c>
      <c r="K15" s="20">
        <v>23</v>
      </c>
      <c r="L15" s="20">
        <v>25</v>
      </c>
      <c r="M15" s="89">
        <f t="shared" si="1"/>
        <v>25</v>
      </c>
      <c r="N15" s="90">
        <f t="shared" si="2"/>
        <v>42</v>
      </c>
      <c r="O15" s="79"/>
      <c r="P15" s="38">
        <f t="shared" si="3"/>
        <v>102.86039762980376</v>
      </c>
      <c r="Q15" s="59" t="s">
        <v>68</v>
      </c>
    </row>
    <row r="16" spans="1:17" ht="15" customHeight="1">
      <c r="A16" s="86"/>
      <c r="B16" s="32"/>
      <c r="C16" s="36"/>
      <c r="D16" s="96"/>
      <c r="E16" s="70"/>
      <c r="F16" s="23"/>
      <c r="G16" s="20"/>
      <c r="H16" s="20"/>
      <c r="I16" s="88"/>
      <c r="J16" s="23"/>
      <c r="K16" s="20"/>
      <c r="L16" s="20"/>
      <c r="M16" s="89"/>
      <c r="N16" s="90"/>
      <c r="O16" s="79"/>
      <c r="P16" s="38"/>
      <c r="Q16" s="59"/>
    </row>
    <row r="17" spans="1:17" ht="15" customHeight="1">
      <c r="A17" s="86"/>
      <c r="B17" s="102" t="s">
        <v>170</v>
      </c>
      <c r="C17" s="36"/>
      <c r="D17" s="96"/>
      <c r="E17" s="70"/>
      <c r="F17" s="23"/>
      <c r="G17" s="20"/>
      <c r="H17" s="20"/>
      <c r="I17" s="88"/>
      <c r="J17" s="23"/>
      <c r="K17" s="20"/>
      <c r="L17" s="20"/>
      <c r="M17" s="89"/>
      <c r="N17" s="90"/>
      <c r="O17" s="79"/>
      <c r="P17" s="38"/>
      <c r="Q17" s="59"/>
    </row>
    <row r="18" spans="1:17" ht="15" customHeight="1">
      <c r="A18" s="87">
        <v>1</v>
      </c>
      <c r="B18" s="27" t="s">
        <v>137</v>
      </c>
      <c r="C18" s="37" t="s">
        <v>138</v>
      </c>
      <c r="D18" s="48" t="s">
        <v>19</v>
      </c>
      <c r="E18" s="73">
        <v>35</v>
      </c>
      <c r="F18" s="68" t="s">
        <v>141</v>
      </c>
      <c r="G18" s="39">
        <v>15</v>
      </c>
      <c r="H18" s="39" t="s">
        <v>142</v>
      </c>
      <c r="I18" s="88">
        <f>MAX(F18:H18)</f>
        <v>15</v>
      </c>
      <c r="J18" s="23">
        <v>20</v>
      </c>
      <c r="K18" s="20" t="s">
        <v>143</v>
      </c>
      <c r="L18" s="20">
        <v>22</v>
      </c>
      <c r="M18" s="89">
        <f>MAX(J18:L18)</f>
        <v>22</v>
      </c>
      <c r="N18" s="90">
        <f>SUM(I18,M18)</f>
        <v>37</v>
      </c>
      <c r="O18" s="79"/>
      <c r="P18" s="38">
        <f>IF(ISERROR(N18*10^(0.75194503*(LOG10(E18/175.508))^2)),"",N18*10^(0.75194503*(LOG10(E18/175.508))^2))</f>
        <v>86.47603486105132</v>
      </c>
      <c r="Q18" s="59" t="s">
        <v>68</v>
      </c>
    </row>
    <row r="19" spans="1:17" ht="15" customHeight="1">
      <c r="A19" s="87">
        <v>2</v>
      </c>
      <c r="B19" s="27" t="s">
        <v>62</v>
      </c>
      <c r="C19" s="37" t="s">
        <v>63</v>
      </c>
      <c r="D19" s="48" t="s">
        <v>64</v>
      </c>
      <c r="E19" s="73">
        <v>37.6</v>
      </c>
      <c r="F19" s="68">
        <v>25</v>
      </c>
      <c r="G19" s="39" t="s">
        <v>166</v>
      </c>
      <c r="H19" s="39" t="s">
        <v>166</v>
      </c>
      <c r="I19" s="88">
        <f>MAX(F19:H19)</f>
        <v>25</v>
      </c>
      <c r="J19" s="23">
        <v>34</v>
      </c>
      <c r="K19" s="20" t="s">
        <v>166</v>
      </c>
      <c r="L19" s="20" t="s">
        <v>166</v>
      </c>
      <c r="M19" s="89">
        <f>MAX(J19:L19)</f>
        <v>34</v>
      </c>
      <c r="N19" s="90">
        <f>SUM(I19,M19)</f>
        <v>59</v>
      </c>
      <c r="O19" s="79"/>
      <c r="P19" s="38">
        <f>IF(ISERROR(N19*10^(0.75194503*(LOG10(E19/175.508))^2)),"",N19*10^(0.75194503*(LOG10(E19/175.508))^2))</f>
        <v>128.0864025247779</v>
      </c>
      <c r="Q19" s="59" t="s">
        <v>65</v>
      </c>
    </row>
    <row r="20" spans="1:17" ht="15" customHeight="1">
      <c r="A20" s="87"/>
      <c r="B20" s="27"/>
      <c r="C20" s="37"/>
      <c r="D20" s="48"/>
      <c r="E20" s="73"/>
      <c r="F20" s="23"/>
      <c r="G20" s="20"/>
      <c r="H20" s="20"/>
      <c r="I20" s="88"/>
      <c r="J20" s="23"/>
      <c r="K20" s="20"/>
      <c r="L20" s="20"/>
      <c r="M20" s="89"/>
      <c r="N20" s="90"/>
      <c r="O20" s="79"/>
      <c r="P20" s="38"/>
      <c r="Q20" s="59"/>
    </row>
    <row r="21" spans="1:17" ht="15" customHeight="1">
      <c r="A21" s="87"/>
      <c r="B21" s="102" t="s">
        <v>172</v>
      </c>
      <c r="C21" s="37"/>
      <c r="D21" s="48"/>
      <c r="E21" s="73"/>
      <c r="F21" s="23"/>
      <c r="G21" s="20"/>
      <c r="H21" s="20"/>
      <c r="I21" s="88"/>
      <c r="J21" s="23"/>
      <c r="K21" s="20"/>
      <c r="L21" s="20"/>
      <c r="M21" s="89"/>
      <c r="N21" s="90"/>
      <c r="O21" s="79"/>
      <c r="P21" s="38"/>
      <c r="Q21" s="59"/>
    </row>
    <row r="22" spans="1:17" ht="15" customHeight="1">
      <c r="A22" s="86">
        <v>1</v>
      </c>
      <c r="B22" s="32" t="s">
        <v>120</v>
      </c>
      <c r="C22" s="47" t="s">
        <v>128</v>
      </c>
      <c r="D22" s="48" t="s">
        <v>19</v>
      </c>
      <c r="E22" s="64">
        <v>38.15</v>
      </c>
      <c r="F22" s="54">
        <v>13</v>
      </c>
      <c r="G22" s="20">
        <v>14</v>
      </c>
      <c r="H22" s="20">
        <v>15</v>
      </c>
      <c r="I22" s="88">
        <f>MAX(F22:H22)</f>
        <v>15</v>
      </c>
      <c r="J22" s="23">
        <v>15</v>
      </c>
      <c r="K22" s="20">
        <v>17</v>
      </c>
      <c r="L22" s="20">
        <v>18</v>
      </c>
      <c r="M22" s="89">
        <f>MAX(J22:L22)</f>
        <v>18</v>
      </c>
      <c r="N22" s="90">
        <f>SUM(I22,M22)</f>
        <v>33</v>
      </c>
      <c r="O22" s="79"/>
      <c r="P22" s="38">
        <f>IF(ISERROR(N22*10^(0.75194503*(LOG10(E22/175.508))^2)),"",N22*10^(0.75194503*(LOG10(E22/175.508))^2))</f>
        <v>70.6071442173542</v>
      </c>
      <c r="Q22" s="49" t="s">
        <v>134</v>
      </c>
    </row>
    <row r="23" spans="1:17" ht="15" customHeight="1">
      <c r="A23" s="86">
        <v>2</v>
      </c>
      <c r="B23" s="32" t="s">
        <v>88</v>
      </c>
      <c r="C23" s="26" t="s">
        <v>80</v>
      </c>
      <c r="D23" s="48" t="s">
        <v>115</v>
      </c>
      <c r="E23" s="64">
        <v>38.9</v>
      </c>
      <c r="F23" s="22">
        <v>18</v>
      </c>
      <c r="G23" s="24">
        <v>20</v>
      </c>
      <c r="H23" s="24">
        <v>23</v>
      </c>
      <c r="I23" s="88">
        <f>MAX(F23:H23)</f>
        <v>23</v>
      </c>
      <c r="J23" s="23">
        <v>25</v>
      </c>
      <c r="K23" s="20">
        <v>30</v>
      </c>
      <c r="L23" s="20">
        <v>32</v>
      </c>
      <c r="M23" s="89">
        <f>MAX(J23:L23)</f>
        <v>32</v>
      </c>
      <c r="N23" s="90">
        <f>SUM(I23,M23)</f>
        <v>55</v>
      </c>
      <c r="O23" s="79"/>
      <c r="P23" s="38">
        <f>IF(ISERROR(N23*10^(0.75194503*(LOG10(E23/175.508))^2)),"",N23*10^(0.75194503*(LOG10(E23/175.508))^2))</f>
        <v>115.43122409589058</v>
      </c>
      <c r="Q23" s="49" t="s">
        <v>113</v>
      </c>
    </row>
    <row r="24" spans="1:17" ht="15" customHeight="1">
      <c r="A24" s="152">
        <v>3</v>
      </c>
      <c r="B24" s="153" t="s">
        <v>66</v>
      </c>
      <c r="C24" s="154" t="s">
        <v>67</v>
      </c>
      <c r="D24" s="115" t="s">
        <v>64</v>
      </c>
      <c r="E24" s="155">
        <v>41.2</v>
      </c>
      <c r="F24" s="121">
        <v>37</v>
      </c>
      <c r="G24" s="122" t="s">
        <v>166</v>
      </c>
      <c r="H24" s="122" t="s">
        <v>166</v>
      </c>
      <c r="I24" s="88">
        <f>MAX(F24:H24)</f>
        <v>37</v>
      </c>
      <c r="J24" s="121">
        <v>43</v>
      </c>
      <c r="K24" s="122" t="s">
        <v>166</v>
      </c>
      <c r="L24" s="122" t="s">
        <v>166</v>
      </c>
      <c r="M24" s="89">
        <f>MAX(J24:L24)</f>
        <v>43</v>
      </c>
      <c r="N24" s="90">
        <f>SUM(I24,M24)</f>
        <v>80</v>
      </c>
      <c r="O24" s="79"/>
      <c r="P24" s="38">
        <f>IF(ISERROR(N24*10^(0.75194503*(LOG10(E24/175.508))^2)),"",N24*10^(0.75194503*(LOG10(E24/175.508))^2))</f>
        <v>158.8431485089953</v>
      </c>
      <c r="Q24" s="127" t="s">
        <v>65</v>
      </c>
    </row>
    <row r="25" spans="1:17" ht="15" customHeight="1">
      <c r="A25" s="112">
        <v>4</v>
      </c>
      <c r="B25" s="113" t="s">
        <v>91</v>
      </c>
      <c r="C25" s="114" t="s">
        <v>93</v>
      </c>
      <c r="D25" s="115" t="s">
        <v>115</v>
      </c>
      <c r="E25" s="116">
        <v>40</v>
      </c>
      <c r="F25" s="117">
        <v>20</v>
      </c>
      <c r="G25" s="118">
        <v>22</v>
      </c>
      <c r="H25" s="119" t="s">
        <v>144</v>
      </c>
      <c r="I25" s="120">
        <f>MAX(F25:H25)</f>
        <v>22</v>
      </c>
      <c r="J25" s="121">
        <v>25</v>
      </c>
      <c r="K25" s="122">
        <v>27</v>
      </c>
      <c r="L25" s="122">
        <v>30</v>
      </c>
      <c r="M25" s="123">
        <f>MAX(J25:L25)</f>
        <v>30</v>
      </c>
      <c r="N25" s="124">
        <f>SUM(I25,M25)</f>
        <v>52</v>
      </c>
      <c r="O25" s="125"/>
      <c r="P25" s="126">
        <f>IF(ISERROR(N25*10^(0.75194503*(LOG10(E25/175.508))^2)),"",N25*10^(0.75194503*(LOG10(E25/175.508))^2))</f>
        <v>106.20789675639939</v>
      </c>
      <c r="Q25" s="127" t="s">
        <v>113</v>
      </c>
    </row>
    <row r="26" spans="1:17" ht="15" customHeight="1">
      <c r="A26" s="87"/>
      <c r="B26" s="34"/>
      <c r="C26" s="37"/>
      <c r="D26" s="48"/>
      <c r="E26" s="143"/>
      <c r="F26" s="41"/>
      <c r="G26" s="41"/>
      <c r="H26" s="44"/>
      <c r="I26" s="144"/>
      <c r="J26" s="20"/>
      <c r="K26" s="20"/>
      <c r="L26" s="20"/>
      <c r="M26" s="145"/>
      <c r="N26" s="146"/>
      <c r="O26" s="79"/>
      <c r="P26" s="147"/>
      <c r="Q26" s="49"/>
    </row>
    <row r="27" spans="1:17" ht="15" customHeight="1">
      <c r="A27" s="87"/>
      <c r="B27" s="102" t="s">
        <v>173</v>
      </c>
      <c r="C27" s="37"/>
      <c r="D27" s="48"/>
      <c r="E27" s="143"/>
      <c r="F27" s="41"/>
      <c r="G27" s="41"/>
      <c r="H27" s="44"/>
      <c r="I27" s="144"/>
      <c r="J27" s="20"/>
      <c r="K27" s="20"/>
      <c r="L27" s="20"/>
      <c r="M27" s="145"/>
      <c r="N27" s="146"/>
      <c r="O27" s="79"/>
      <c r="P27" s="147"/>
      <c r="Q27" s="49"/>
    </row>
    <row r="28" spans="1:17" ht="15" customHeight="1">
      <c r="A28" s="128">
        <v>1</v>
      </c>
      <c r="B28" s="129" t="s">
        <v>90</v>
      </c>
      <c r="C28" s="130" t="s">
        <v>92</v>
      </c>
      <c r="D28" s="131" t="s">
        <v>115</v>
      </c>
      <c r="E28" s="132">
        <v>42.2</v>
      </c>
      <c r="F28" s="133">
        <v>20</v>
      </c>
      <c r="G28" s="134">
        <v>22</v>
      </c>
      <c r="H28" s="134" t="s">
        <v>144</v>
      </c>
      <c r="I28" s="135">
        <f aca="true" t="shared" si="4" ref="I28:I34">MAX(F28:H28)</f>
        <v>22</v>
      </c>
      <c r="J28" s="136">
        <v>25</v>
      </c>
      <c r="K28" s="137">
        <v>27</v>
      </c>
      <c r="L28" s="137">
        <v>30</v>
      </c>
      <c r="M28" s="138">
        <f aca="true" t="shared" si="5" ref="M28:M34">MAX(J28:L28)</f>
        <v>30</v>
      </c>
      <c r="N28" s="139">
        <f aca="true" t="shared" si="6" ref="N28:N34">SUM(I28,M28)</f>
        <v>52</v>
      </c>
      <c r="O28" s="140"/>
      <c r="P28" s="141">
        <f aca="true" t="shared" si="7" ref="P28:P34">IF(ISERROR(N28*10^(0.75194503*(LOG10(E28/175.508))^2)),"",N28*10^(0.75194503*(LOG10(E28/175.508))^2))</f>
        <v>100.94966753793344</v>
      </c>
      <c r="Q28" s="142" t="s">
        <v>112</v>
      </c>
    </row>
    <row r="29" spans="1:17" ht="15" customHeight="1">
      <c r="A29" s="86">
        <v>2</v>
      </c>
      <c r="B29" s="29" t="s">
        <v>61</v>
      </c>
      <c r="C29" s="95" t="s">
        <v>119</v>
      </c>
      <c r="D29" s="31" t="s">
        <v>86</v>
      </c>
      <c r="E29" s="66">
        <v>43.2</v>
      </c>
      <c r="F29" s="62">
        <v>25</v>
      </c>
      <c r="G29" s="61" t="s">
        <v>147</v>
      </c>
      <c r="H29" s="61" t="s">
        <v>147</v>
      </c>
      <c r="I29" s="88">
        <f t="shared" si="4"/>
        <v>25</v>
      </c>
      <c r="J29" s="23">
        <v>28</v>
      </c>
      <c r="K29" s="20">
        <v>30</v>
      </c>
      <c r="L29" s="20" t="s">
        <v>148</v>
      </c>
      <c r="M29" s="89">
        <f t="shared" si="5"/>
        <v>30</v>
      </c>
      <c r="N29" s="90">
        <f t="shared" si="6"/>
        <v>55</v>
      </c>
      <c r="O29" s="79"/>
      <c r="P29" s="38">
        <f t="shared" si="7"/>
        <v>104.48975935967198</v>
      </c>
      <c r="Q29" s="59" t="s">
        <v>69</v>
      </c>
    </row>
    <row r="30" spans="1:17" ht="15" customHeight="1">
      <c r="A30" s="87">
        <v>3</v>
      </c>
      <c r="B30" s="32" t="s">
        <v>59</v>
      </c>
      <c r="C30" s="26" t="s">
        <v>117</v>
      </c>
      <c r="D30" s="48" t="s">
        <v>86</v>
      </c>
      <c r="E30" s="66">
        <v>44.2</v>
      </c>
      <c r="F30" s="43">
        <v>25</v>
      </c>
      <c r="G30" s="42">
        <v>27</v>
      </c>
      <c r="H30" s="42">
        <v>29</v>
      </c>
      <c r="I30" s="88">
        <f t="shared" si="4"/>
        <v>29</v>
      </c>
      <c r="J30" s="23">
        <v>30</v>
      </c>
      <c r="K30" s="20">
        <v>32</v>
      </c>
      <c r="L30" s="20" t="s">
        <v>145</v>
      </c>
      <c r="M30" s="89">
        <f t="shared" si="5"/>
        <v>32</v>
      </c>
      <c r="N30" s="90">
        <f t="shared" si="6"/>
        <v>61</v>
      </c>
      <c r="O30" s="79"/>
      <c r="P30" s="38">
        <f t="shared" si="7"/>
        <v>113.50514676717815</v>
      </c>
      <c r="Q30" s="59" t="s">
        <v>69</v>
      </c>
    </row>
    <row r="31" spans="1:17" ht="15" customHeight="1">
      <c r="A31" s="86">
        <v>4</v>
      </c>
      <c r="B31" s="27" t="s">
        <v>122</v>
      </c>
      <c r="C31" s="26" t="s">
        <v>130</v>
      </c>
      <c r="D31" s="48" t="s">
        <v>19</v>
      </c>
      <c r="E31" s="67">
        <v>44.7</v>
      </c>
      <c r="F31" s="68">
        <v>27</v>
      </c>
      <c r="G31" s="39">
        <v>30</v>
      </c>
      <c r="H31" s="39">
        <v>33</v>
      </c>
      <c r="I31" s="88">
        <f t="shared" si="4"/>
        <v>33</v>
      </c>
      <c r="J31" s="23">
        <v>36</v>
      </c>
      <c r="K31" s="20">
        <v>39</v>
      </c>
      <c r="L31" s="20">
        <v>43</v>
      </c>
      <c r="M31" s="89">
        <f t="shared" si="5"/>
        <v>43</v>
      </c>
      <c r="N31" s="90">
        <f t="shared" si="6"/>
        <v>76</v>
      </c>
      <c r="O31" s="79"/>
      <c r="P31" s="38">
        <f t="shared" si="7"/>
        <v>139.99656977102887</v>
      </c>
      <c r="Q31" s="49" t="s">
        <v>134</v>
      </c>
    </row>
    <row r="32" spans="1:17" ht="15" customHeight="1">
      <c r="A32" s="86">
        <v>5</v>
      </c>
      <c r="B32" s="92" t="s">
        <v>27</v>
      </c>
      <c r="C32" s="94" t="s">
        <v>28</v>
      </c>
      <c r="D32" s="97" t="s">
        <v>19</v>
      </c>
      <c r="E32" s="67">
        <v>45.6</v>
      </c>
      <c r="F32" s="62">
        <v>42</v>
      </c>
      <c r="G32" s="61" t="s">
        <v>150</v>
      </c>
      <c r="H32" s="61">
        <v>46</v>
      </c>
      <c r="I32" s="88">
        <f t="shared" si="4"/>
        <v>46</v>
      </c>
      <c r="J32" s="23">
        <v>52</v>
      </c>
      <c r="K32" s="20">
        <v>56</v>
      </c>
      <c r="L32" s="20" t="s">
        <v>151</v>
      </c>
      <c r="M32" s="89">
        <f t="shared" si="5"/>
        <v>56</v>
      </c>
      <c r="N32" s="90">
        <f t="shared" si="6"/>
        <v>102</v>
      </c>
      <c r="O32" s="79"/>
      <c r="P32" s="38">
        <f t="shared" si="7"/>
        <v>184.59791596881988</v>
      </c>
      <c r="Q32" s="59" t="s">
        <v>68</v>
      </c>
    </row>
    <row r="33" spans="1:17" ht="15" customHeight="1">
      <c r="A33" s="86">
        <v>6</v>
      </c>
      <c r="B33" s="92" t="s">
        <v>82</v>
      </c>
      <c r="C33" s="94" t="s">
        <v>83</v>
      </c>
      <c r="D33" s="97" t="s">
        <v>64</v>
      </c>
      <c r="E33" s="67">
        <v>44.2</v>
      </c>
      <c r="F33" s="62">
        <v>38</v>
      </c>
      <c r="G33" s="61" t="s">
        <v>166</v>
      </c>
      <c r="H33" s="61" t="s">
        <v>166</v>
      </c>
      <c r="I33" s="88">
        <f t="shared" si="4"/>
        <v>38</v>
      </c>
      <c r="J33" s="23">
        <v>42</v>
      </c>
      <c r="K33" s="20" t="s">
        <v>166</v>
      </c>
      <c r="L33" s="20" t="s">
        <v>166</v>
      </c>
      <c r="M33" s="89">
        <f t="shared" si="5"/>
        <v>42</v>
      </c>
      <c r="N33" s="90">
        <f t="shared" si="6"/>
        <v>80</v>
      </c>
      <c r="O33" s="79"/>
      <c r="P33" s="38">
        <f t="shared" si="7"/>
        <v>148.85920887498773</v>
      </c>
      <c r="Q33" s="59" t="s">
        <v>65</v>
      </c>
    </row>
    <row r="34" spans="1:17" ht="15" customHeight="1">
      <c r="A34" s="86">
        <v>7</v>
      </c>
      <c r="B34" s="92" t="s">
        <v>125</v>
      </c>
      <c r="C34" s="94" t="s">
        <v>93</v>
      </c>
      <c r="D34" s="97" t="s">
        <v>86</v>
      </c>
      <c r="E34" s="67">
        <v>42.9</v>
      </c>
      <c r="F34" s="62">
        <v>30</v>
      </c>
      <c r="G34" s="61">
        <v>35</v>
      </c>
      <c r="H34" s="61">
        <v>40</v>
      </c>
      <c r="I34" s="88">
        <f t="shared" si="4"/>
        <v>40</v>
      </c>
      <c r="J34" s="23">
        <v>40</v>
      </c>
      <c r="K34" s="20">
        <v>45</v>
      </c>
      <c r="L34" s="20">
        <v>47</v>
      </c>
      <c r="M34" s="89">
        <f t="shared" si="5"/>
        <v>47</v>
      </c>
      <c r="N34" s="90">
        <f t="shared" si="6"/>
        <v>87</v>
      </c>
      <c r="O34" s="79"/>
      <c r="P34" s="38">
        <f t="shared" si="7"/>
        <v>166.3443924896122</v>
      </c>
      <c r="Q34" s="59" t="s">
        <v>134</v>
      </c>
    </row>
    <row r="35" spans="1:17" ht="15" customHeight="1">
      <c r="A35" s="86"/>
      <c r="B35" s="92"/>
      <c r="C35" s="94"/>
      <c r="D35" s="97"/>
      <c r="E35" s="67"/>
      <c r="F35" s="62"/>
      <c r="G35" s="61"/>
      <c r="H35" s="61"/>
      <c r="I35" s="88"/>
      <c r="J35" s="23"/>
      <c r="K35" s="20"/>
      <c r="L35" s="20"/>
      <c r="M35" s="89"/>
      <c r="N35" s="90"/>
      <c r="O35" s="79"/>
      <c r="P35" s="38"/>
      <c r="Q35" s="59"/>
    </row>
    <row r="36" spans="1:17" ht="15" customHeight="1">
      <c r="A36" s="86"/>
      <c r="B36" s="102" t="s">
        <v>174</v>
      </c>
      <c r="C36" s="94"/>
      <c r="D36" s="97"/>
      <c r="E36" s="67"/>
      <c r="F36" s="62"/>
      <c r="G36" s="61"/>
      <c r="H36" s="61"/>
      <c r="I36" s="88"/>
      <c r="J36" s="23"/>
      <c r="K36" s="20"/>
      <c r="L36" s="20"/>
      <c r="M36" s="89"/>
      <c r="N36" s="90"/>
      <c r="O36" s="79"/>
      <c r="P36" s="38"/>
      <c r="Q36" s="59"/>
    </row>
    <row r="37" spans="1:17" ht="15" customHeight="1">
      <c r="A37" s="87">
        <v>1</v>
      </c>
      <c r="B37" s="29" t="s">
        <v>94</v>
      </c>
      <c r="C37" s="95" t="s">
        <v>95</v>
      </c>
      <c r="D37" s="31" t="s">
        <v>115</v>
      </c>
      <c r="E37" s="66">
        <v>48</v>
      </c>
      <c r="F37" s="62">
        <v>32</v>
      </c>
      <c r="G37" s="61">
        <v>35</v>
      </c>
      <c r="H37" s="61" t="s">
        <v>152</v>
      </c>
      <c r="I37" s="88">
        <f>MAX(F37:H37)</f>
        <v>35</v>
      </c>
      <c r="J37" s="23">
        <v>40</v>
      </c>
      <c r="K37" s="20">
        <v>45</v>
      </c>
      <c r="L37" s="20" t="s">
        <v>153</v>
      </c>
      <c r="M37" s="89">
        <f>MAX(J37:L37)</f>
        <v>45</v>
      </c>
      <c r="N37" s="90">
        <f>SUM(I37,M37)</f>
        <v>80</v>
      </c>
      <c r="O37" s="79"/>
      <c r="P37" s="38">
        <f>IF(ISERROR(N37*10^(0.75194503*(LOG10(E37/175.508))^2)),"",N37*10^(0.75194503*(LOG10(E37/175.508))^2))</f>
        <v>138.5097664996555</v>
      </c>
      <c r="Q37" s="49" t="s">
        <v>113</v>
      </c>
    </row>
    <row r="38" spans="1:17" ht="15" customHeight="1">
      <c r="A38" s="86">
        <v>2</v>
      </c>
      <c r="B38" s="29" t="s">
        <v>25</v>
      </c>
      <c r="C38" s="28" t="s">
        <v>26</v>
      </c>
      <c r="D38" s="31" t="s">
        <v>19</v>
      </c>
      <c r="E38" s="66">
        <v>48.1</v>
      </c>
      <c r="F38" s="62">
        <v>27</v>
      </c>
      <c r="G38" s="61">
        <v>30</v>
      </c>
      <c r="H38" s="61">
        <v>32</v>
      </c>
      <c r="I38" s="88">
        <f>MAX(F38:H38)</f>
        <v>32</v>
      </c>
      <c r="J38" s="23">
        <v>37</v>
      </c>
      <c r="K38" s="20">
        <v>40</v>
      </c>
      <c r="L38" s="20" t="s">
        <v>149</v>
      </c>
      <c r="M38" s="89">
        <f>MAX(J38:L38)</f>
        <v>40</v>
      </c>
      <c r="N38" s="90">
        <f>SUM(I38,M38)</f>
        <v>72</v>
      </c>
      <c r="O38" s="79"/>
      <c r="P38" s="38">
        <f>IF(ISERROR(N38*10^(0.75194503*(LOG10(E38/175.508))^2)),"",N38*10^(0.75194503*(LOG10(E38/175.508))^2))</f>
        <v>124.43947598881176</v>
      </c>
      <c r="Q38" s="59" t="s">
        <v>68</v>
      </c>
    </row>
    <row r="39" spans="1:17" ht="15" customHeight="1">
      <c r="A39" s="86">
        <v>3</v>
      </c>
      <c r="B39" s="29" t="s">
        <v>70</v>
      </c>
      <c r="C39" s="28" t="s">
        <v>71</v>
      </c>
      <c r="D39" s="31" t="s">
        <v>64</v>
      </c>
      <c r="E39" s="66">
        <v>47.6</v>
      </c>
      <c r="F39" s="23">
        <v>42</v>
      </c>
      <c r="G39" s="20" t="s">
        <v>166</v>
      </c>
      <c r="H39" s="20" t="s">
        <v>166</v>
      </c>
      <c r="I39" s="88">
        <f>MAX(F39:H39)</f>
        <v>42</v>
      </c>
      <c r="J39" s="23">
        <v>53</v>
      </c>
      <c r="K39" s="20" t="s">
        <v>166</v>
      </c>
      <c r="L39" s="20" t="s">
        <v>166</v>
      </c>
      <c r="M39" s="89">
        <f>MAX(J39:L39)</f>
        <v>53</v>
      </c>
      <c r="N39" s="90">
        <f>SUM(I39,M39)</f>
        <v>95</v>
      </c>
      <c r="O39" s="79"/>
      <c r="P39" s="38">
        <f>IF(ISERROR(N39*10^(0.75194503*(LOG10(E39/175.508))^2)),"",N39*10^(0.75194503*(LOG10(E39/175.508))^2))</f>
        <v>165.65378532442136</v>
      </c>
      <c r="Q39" s="59" t="s">
        <v>65</v>
      </c>
    </row>
    <row r="40" spans="1:17" ht="15" customHeight="1">
      <c r="A40" s="86">
        <v>4</v>
      </c>
      <c r="B40" s="29" t="s">
        <v>96</v>
      </c>
      <c r="C40" s="55" t="s">
        <v>97</v>
      </c>
      <c r="D40" s="31" t="s">
        <v>115</v>
      </c>
      <c r="E40" s="66">
        <v>48.3</v>
      </c>
      <c r="F40" s="22">
        <v>37</v>
      </c>
      <c r="G40" s="24">
        <v>41</v>
      </c>
      <c r="H40" s="24">
        <v>43</v>
      </c>
      <c r="I40" s="88">
        <f>MAX(F40:H40)</f>
        <v>43</v>
      </c>
      <c r="J40" s="23">
        <v>50</v>
      </c>
      <c r="K40" s="20">
        <v>55</v>
      </c>
      <c r="L40" s="20" t="s">
        <v>151</v>
      </c>
      <c r="M40" s="89">
        <f>MAX(J40:L40)</f>
        <v>55</v>
      </c>
      <c r="N40" s="90">
        <f>SUM(I40,M40)</f>
        <v>98</v>
      </c>
      <c r="O40" s="79"/>
      <c r="P40" s="38">
        <f>IF(ISERROR(N40*10^(0.75194503*(LOG10(E40/175.508))^2)),"",N40*10^(0.75194503*(LOG10(E40/175.508))^2))</f>
        <v>168.78378110362675</v>
      </c>
      <c r="Q40" s="49" t="s">
        <v>113</v>
      </c>
    </row>
    <row r="41" spans="1:18" ht="15" customHeight="1">
      <c r="A41" s="87">
        <v>5</v>
      </c>
      <c r="B41" s="101" t="s">
        <v>123</v>
      </c>
      <c r="C41" s="37" t="s">
        <v>131</v>
      </c>
      <c r="D41" s="48" t="s">
        <v>19</v>
      </c>
      <c r="E41" s="85">
        <v>48.55</v>
      </c>
      <c r="F41" s="40">
        <v>42</v>
      </c>
      <c r="G41" s="41">
        <v>44</v>
      </c>
      <c r="H41" s="44">
        <v>46</v>
      </c>
      <c r="I41" s="88">
        <f>MAX(F41:H41)</f>
        <v>46</v>
      </c>
      <c r="J41" s="23">
        <v>53</v>
      </c>
      <c r="K41" s="20">
        <v>55</v>
      </c>
      <c r="L41" s="20">
        <v>57</v>
      </c>
      <c r="M41" s="89">
        <f>MAX(J41:L41)</f>
        <v>57</v>
      </c>
      <c r="N41" s="90">
        <f>SUM(I41,M41)</f>
        <v>103</v>
      </c>
      <c r="O41" s="79"/>
      <c r="P41" s="38">
        <f>IF(ISERROR(N41*10^(0.75194503*(LOG10(E41/175.508))^2)),"",N41*10^(0.75194503*(LOG10(E41/175.508))^2))</f>
        <v>176.62664114327742</v>
      </c>
      <c r="Q41" s="49" t="s">
        <v>134</v>
      </c>
      <c r="R41" s="75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J10:L18 F10:H18 J20:L41 F20:H41">
    <cfRule type="cellIs" priority="9" dxfId="0" operator="greaterThan" stopIfTrue="1">
      <formula>"n"</formula>
    </cfRule>
  </conditionalFormatting>
  <conditionalFormatting sqref="J19:L19 F19:H19">
    <cfRule type="cellIs" priority="1" dxfId="0" operator="greaterThan" stopIfTrue="1">
      <formula>"n"</formula>
    </cfRule>
  </conditionalFormatting>
  <dataValidations count="1">
    <dataValidation type="whole" allowBlank="1" sqref="F40:H41 F12:H15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apas19">
    <tabColor rgb="FF00B0F0"/>
    <pageSetUpPr fitToPage="1"/>
  </sheetPr>
  <dimension ref="A1:R56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157" customWidth="1"/>
    <col min="18" max="18" width="14.00390625" style="6" customWidth="1"/>
  </cols>
  <sheetData>
    <row r="1" spans="1:18" ht="60" customHeight="1">
      <c r="A1" s="286" t="s">
        <v>564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188</v>
      </c>
      <c r="B5" s="291"/>
      <c r="C5" s="291"/>
      <c r="D5" s="16"/>
      <c r="E5" s="76"/>
      <c r="F5" s="291" t="s">
        <v>187</v>
      </c>
      <c r="G5" s="291"/>
      <c r="H5" s="291"/>
      <c r="I5" s="10"/>
      <c r="J5" s="292" t="s">
        <v>518</v>
      </c>
      <c r="K5" s="293"/>
      <c r="L5" s="293"/>
      <c r="M5" s="10"/>
      <c r="N5" s="10"/>
      <c r="O5" s="10"/>
      <c r="P5" s="11" t="s">
        <v>176</v>
      </c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299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0"/>
    </row>
    <row r="9" spans="1:18" ht="15" customHeight="1">
      <c r="A9" s="56">
        <v>1</v>
      </c>
      <c r="B9" s="25" t="s">
        <v>469</v>
      </c>
      <c r="C9" s="165" t="s">
        <v>461</v>
      </c>
      <c r="D9" s="58" t="s">
        <v>424</v>
      </c>
      <c r="E9" s="164">
        <v>53.5</v>
      </c>
      <c r="F9" s="81">
        <v>50</v>
      </c>
      <c r="G9" s="61">
        <v>53</v>
      </c>
      <c r="H9" s="61">
        <v>55</v>
      </c>
      <c r="I9" s="88">
        <f aca="true" t="shared" si="0" ref="I9:I22">MAX(F9:H9)</f>
        <v>55</v>
      </c>
      <c r="J9" s="23">
        <v>58</v>
      </c>
      <c r="K9" s="20" t="s">
        <v>412</v>
      </c>
      <c r="L9" s="20">
        <v>63</v>
      </c>
      <c r="M9" s="89">
        <f aca="true" t="shared" si="1" ref="M9:M22">MAX(J9:L9)</f>
        <v>63</v>
      </c>
      <c r="N9" s="90">
        <f aca="true" t="shared" si="2" ref="N9:N22">SUM(I9,M9)</f>
        <v>118</v>
      </c>
      <c r="O9" s="79">
        <v>28</v>
      </c>
      <c r="P9" s="162">
        <f aca="true" t="shared" si="3" ref="P9:P22">IF(ISERROR(N9*10^(0.75194503*(LOG10(E9/175.508))^2)),"",N9*10^(0.75194503*(LOG10(E9/175.508))^2))</f>
        <v>187.08878654458874</v>
      </c>
      <c r="Q9" s="59" t="s">
        <v>438</v>
      </c>
      <c r="R9"/>
    </row>
    <row r="10" spans="1:18" ht="15" customHeight="1">
      <c r="A10" s="56">
        <v>2</v>
      </c>
      <c r="B10" s="25" t="s">
        <v>300</v>
      </c>
      <c r="C10" s="26" t="s">
        <v>301</v>
      </c>
      <c r="D10" s="58" t="s">
        <v>249</v>
      </c>
      <c r="E10" s="164">
        <v>50.3</v>
      </c>
      <c r="F10" s="82">
        <v>45</v>
      </c>
      <c r="G10" s="61">
        <v>48</v>
      </c>
      <c r="H10" s="61">
        <v>49</v>
      </c>
      <c r="I10" s="88">
        <f t="shared" si="0"/>
        <v>49</v>
      </c>
      <c r="J10" s="23">
        <v>55</v>
      </c>
      <c r="K10" s="20">
        <v>59</v>
      </c>
      <c r="L10" s="20" t="s">
        <v>529</v>
      </c>
      <c r="M10" s="89">
        <f t="shared" si="1"/>
        <v>59</v>
      </c>
      <c r="N10" s="90">
        <f t="shared" si="2"/>
        <v>108</v>
      </c>
      <c r="O10" s="79">
        <v>25</v>
      </c>
      <c r="P10" s="162">
        <f t="shared" si="3"/>
        <v>179.8509323640571</v>
      </c>
      <c r="Q10" s="59" t="s">
        <v>279</v>
      </c>
      <c r="R10"/>
    </row>
    <row r="11" spans="1:18" ht="15" customHeight="1">
      <c r="A11" s="71">
        <v>3</v>
      </c>
      <c r="B11" s="27" t="s">
        <v>304</v>
      </c>
      <c r="C11" s="26" t="s">
        <v>305</v>
      </c>
      <c r="D11" s="58" t="s">
        <v>249</v>
      </c>
      <c r="E11" s="70">
        <v>52.95</v>
      </c>
      <c r="F11" s="218">
        <v>45</v>
      </c>
      <c r="G11" s="41">
        <v>46</v>
      </c>
      <c r="H11" s="41" t="s">
        <v>523</v>
      </c>
      <c r="I11" s="88">
        <f t="shared" si="0"/>
        <v>46</v>
      </c>
      <c r="J11" s="23">
        <v>55</v>
      </c>
      <c r="K11" s="20">
        <v>58</v>
      </c>
      <c r="L11" s="20" t="s">
        <v>529</v>
      </c>
      <c r="M11" s="89">
        <f t="shared" si="1"/>
        <v>58</v>
      </c>
      <c r="N11" s="90">
        <f t="shared" si="2"/>
        <v>104</v>
      </c>
      <c r="O11" s="79">
        <v>23</v>
      </c>
      <c r="P11" s="162">
        <f t="shared" si="3"/>
        <v>166.22503382442932</v>
      </c>
      <c r="Q11" s="59" t="s">
        <v>279</v>
      </c>
      <c r="R11"/>
    </row>
    <row r="12" spans="1:18" ht="15" customHeight="1">
      <c r="A12" s="71">
        <v>4</v>
      </c>
      <c r="B12" s="25" t="s">
        <v>214</v>
      </c>
      <c r="C12" s="21" t="s">
        <v>99</v>
      </c>
      <c r="D12" s="163" t="s">
        <v>115</v>
      </c>
      <c r="E12" s="70">
        <v>51.45</v>
      </c>
      <c r="F12" s="84">
        <v>40</v>
      </c>
      <c r="G12" s="20">
        <v>43</v>
      </c>
      <c r="H12" s="20" t="s">
        <v>298</v>
      </c>
      <c r="I12" s="88">
        <f t="shared" si="0"/>
        <v>43</v>
      </c>
      <c r="J12" s="23">
        <v>50</v>
      </c>
      <c r="K12" s="20">
        <v>53</v>
      </c>
      <c r="L12" s="20">
        <v>55</v>
      </c>
      <c r="M12" s="89">
        <f t="shared" si="1"/>
        <v>55</v>
      </c>
      <c r="N12" s="90">
        <f t="shared" si="2"/>
        <v>98</v>
      </c>
      <c r="O12" s="79">
        <v>22</v>
      </c>
      <c r="P12" s="162">
        <f t="shared" si="3"/>
        <v>160.24130919136627</v>
      </c>
      <c r="Q12" s="158" t="s">
        <v>113</v>
      </c>
      <c r="R12"/>
    </row>
    <row r="13" spans="1:17" ht="15" customHeight="1">
      <c r="A13" s="56">
        <v>5</v>
      </c>
      <c r="B13" s="27" t="s">
        <v>219</v>
      </c>
      <c r="C13" s="37" t="s">
        <v>116</v>
      </c>
      <c r="D13" s="48" t="s">
        <v>86</v>
      </c>
      <c r="E13" s="70">
        <v>53.1</v>
      </c>
      <c r="F13" s="218">
        <v>35</v>
      </c>
      <c r="G13" s="41">
        <v>38</v>
      </c>
      <c r="H13" s="41" t="s">
        <v>154</v>
      </c>
      <c r="I13" s="88">
        <f t="shared" si="0"/>
        <v>38</v>
      </c>
      <c r="J13" s="23">
        <v>45</v>
      </c>
      <c r="K13" s="20">
        <v>47</v>
      </c>
      <c r="L13" s="20">
        <v>49</v>
      </c>
      <c r="M13" s="89">
        <f t="shared" si="1"/>
        <v>49</v>
      </c>
      <c r="N13" s="90">
        <f t="shared" si="2"/>
        <v>87</v>
      </c>
      <c r="O13" s="79">
        <v>21</v>
      </c>
      <c r="P13" s="38">
        <f t="shared" si="3"/>
        <v>138.74646364690517</v>
      </c>
      <c r="Q13" s="59" t="s">
        <v>69</v>
      </c>
    </row>
    <row r="14" spans="1:17" ht="15" customHeight="1">
      <c r="A14" s="56">
        <v>6</v>
      </c>
      <c r="B14" s="32" t="s">
        <v>216</v>
      </c>
      <c r="C14" s="26" t="s">
        <v>135</v>
      </c>
      <c r="D14" s="48" t="s">
        <v>19</v>
      </c>
      <c r="E14" s="64">
        <v>52.5</v>
      </c>
      <c r="F14" s="43">
        <v>35</v>
      </c>
      <c r="G14" s="42">
        <v>37</v>
      </c>
      <c r="H14" s="42">
        <v>38</v>
      </c>
      <c r="I14" s="88">
        <f t="shared" si="0"/>
        <v>38</v>
      </c>
      <c r="J14" s="23">
        <v>42</v>
      </c>
      <c r="K14" s="20">
        <v>45</v>
      </c>
      <c r="L14" s="20">
        <v>48</v>
      </c>
      <c r="M14" s="89">
        <f t="shared" si="1"/>
        <v>48</v>
      </c>
      <c r="N14" s="90">
        <f t="shared" si="2"/>
        <v>86</v>
      </c>
      <c r="O14" s="79">
        <v>20</v>
      </c>
      <c r="P14" s="38">
        <f t="shared" si="3"/>
        <v>138.3798861738868</v>
      </c>
      <c r="Q14" s="159" t="s">
        <v>134</v>
      </c>
    </row>
    <row r="15" spans="1:17" ht="15" customHeight="1">
      <c r="A15" s="86">
        <v>7</v>
      </c>
      <c r="B15" s="32" t="s">
        <v>302</v>
      </c>
      <c r="C15" s="47" t="s">
        <v>303</v>
      </c>
      <c r="D15" s="48" t="s">
        <v>249</v>
      </c>
      <c r="E15" s="64">
        <v>52.1</v>
      </c>
      <c r="F15" s="54">
        <v>32</v>
      </c>
      <c r="G15" s="20">
        <v>35</v>
      </c>
      <c r="H15" s="20">
        <v>37</v>
      </c>
      <c r="I15" s="88">
        <f t="shared" si="0"/>
        <v>37</v>
      </c>
      <c r="J15" s="23">
        <v>40</v>
      </c>
      <c r="K15" s="20">
        <v>43</v>
      </c>
      <c r="L15" s="20">
        <v>46</v>
      </c>
      <c r="M15" s="89">
        <f t="shared" si="1"/>
        <v>46</v>
      </c>
      <c r="N15" s="90">
        <f t="shared" si="2"/>
        <v>83</v>
      </c>
      <c r="O15" s="79">
        <v>19</v>
      </c>
      <c r="P15" s="38">
        <f t="shared" si="3"/>
        <v>134.3628249951366</v>
      </c>
      <c r="Q15" s="159" t="s">
        <v>279</v>
      </c>
    </row>
    <row r="16" spans="1:17" ht="15" customHeight="1">
      <c r="A16" s="86">
        <v>8</v>
      </c>
      <c r="B16" s="32" t="s">
        <v>217</v>
      </c>
      <c r="C16" s="36" t="s">
        <v>50</v>
      </c>
      <c r="D16" s="48" t="s">
        <v>19</v>
      </c>
      <c r="E16" s="73">
        <v>52.7</v>
      </c>
      <c r="F16" s="54">
        <v>30</v>
      </c>
      <c r="G16" s="20">
        <v>33</v>
      </c>
      <c r="H16" s="20">
        <v>35</v>
      </c>
      <c r="I16" s="88">
        <f t="shared" si="0"/>
        <v>35</v>
      </c>
      <c r="J16" s="23">
        <v>40</v>
      </c>
      <c r="K16" s="20">
        <v>43</v>
      </c>
      <c r="L16" s="20">
        <v>45</v>
      </c>
      <c r="M16" s="89">
        <f t="shared" si="1"/>
        <v>45</v>
      </c>
      <c r="N16" s="90">
        <f t="shared" si="2"/>
        <v>80</v>
      </c>
      <c r="O16" s="79">
        <v>18</v>
      </c>
      <c r="P16" s="38">
        <f t="shared" si="3"/>
        <v>128.34085149749126</v>
      </c>
      <c r="Q16" s="59" t="s">
        <v>38</v>
      </c>
    </row>
    <row r="17" spans="1:17" ht="15" customHeight="1">
      <c r="A17" s="87">
        <v>9</v>
      </c>
      <c r="B17" s="27" t="s">
        <v>215</v>
      </c>
      <c r="C17" s="26" t="s">
        <v>101</v>
      </c>
      <c r="D17" s="50" t="s">
        <v>115</v>
      </c>
      <c r="E17" s="73">
        <v>52.3</v>
      </c>
      <c r="F17" s="62">
        <v>25</v>
      </c>
      <c r="G17" s="61">
        <v>33</v>
      </c>
      <c r="H17" s="61">
        <v>34</v>
      </c>
      <c r="I17" s="88">
        <f t="shared" si="0"/>
        <v>34</v>
      </c>
      <c r="J17" s="23">
        <v>32</v>
      </c>
      <c r="K17" s="20">
        <v>37</v>
      </c>
      <c r="L17" s="20">
        <v>42</v>
      </c>
      <c r="M17" s="89">
        <f t="shared" si="1"/>
        <v>42</v>
      </c>
      <c r="N17" s="90">
        <f t="shared" si="2"/>
        <v>76</v>
      </c>
      <c r="O17" s="79">
        <v>17</v>
      </c>
      <c r="P17" s="38">
        <f t="shared" si="3"/>
        <v>122.65825534758144</v>
      </c>
      <c r="Q17" s="158" t="s">
        <v>113</v>
      </c>
    </row>
    <row r="18" spans="1:17" ht="15" customHeight="1">
      <c r="A18" s="86">
        <v>10</v>
      </c>
      <c r="B18" s="91" t="s">
        <v>376</v>
      </c>
      <c r="C18" s="93" t="s">
        <v>377</v>
      </c>
      <c r="D18" s="31" t="s">
        <v>353</v>
      </c>
      <c r="E18" s="85">
        <v>53.8</v>
      </c>
      <c r="F18" s="68">
        <v>29</v>
      </c>
      <c r="G18" s="39">
        <v>31</v>
      </c>
      <c r="H18" s="100">
        <v>32</v>
      </c>
      <c r="I18" s="88">
        <f t="shared" si="0"/>
        <v>32</v>
      </c>
      <c r="J18" s="23">
        <v>35</v>
      </c>
      <c r="K18" s="20">
        <v>37</v>
      </c>
      <c r="L18" s="20">
        <v>40</v>
      </c>
      <c r="M18" s="89">
        <f t="shared" si="1"/>
        <v>40</v>
      </c>
      <c r="N18" s="90">
        <f t="shared" si="2"/>
        <v>72</v>
      </c>
      <c r="O18" s="79">
        <v>16</v>
      </c>
      <c r="P18" s="38">
        <f t="shared" si="3"/>
        <v>113.66280275815956</v>
      </c>
      <c r="Q18" s="159" t="s">
        <v>357</v>
      </c>
    </row>
    <row r="19" spans="1:17" ht="15" customHeight="1">
      <c r="A19" s="86">
        <v>11</v>
      </c>
      <c r="B19" s="30" t="s">
        <v>468</v>
      </c>
      <c r="C19" s="55" t="s">
        <v>527</v>
      </c>
      <c r="D19" s="31" t="s">
        <v>424</v>
      </c>
      <c r="E19" s="67">
        <v>53.3</v>
      </c>
      <c r="F19" s="68">
        <v>24</v>
      </c>
      <c r="G19" s="39">
        <v>26</v>
      </c>
      <c r="H19" s="39">
        <v>28</v>
      </c>
      <c r="I19" s="88">
        <f t="shared" si="0"/>
        <v>28</v>
      </c>
      <c r="J19" s="23">
        <v>34</v>
      </c>
      <c r="K19" s="20">
        <v>36</v>
      </c>
      <c r="L19" s="20">
        <v>38</v>
      </c>
      <c r="M19" s="89">
        <f t="shared" si="1"/>
        <v>38</v>
      </c>
      <c r="N19" s="90">
        <f t="shared" si="2"/>
        <v>66</v>
      </c>
      <c r="O19" s="79">
        <v>15</v>
      </c>
      <c r="P19" s="38">
        <f t="shared" si="3"/>
        <v>104.94790396816346</v>
      </c>
      <c r="Q19" s="159" t="s">
        <v>451</v>
      </c>
    </row>
    <row r="20" spans="1:17" ht="15" customHeight="1">
      <c r="A20" s="87">
        <v>12</v>
      </c>
      <c r="B20" s="32" t="s">
        <v>467</v>
      </c>
      <c r="C20" s="26" t="s">
        <v>528</v>
      </c>
      <c r="D20" s="48" t="s">
        <v>420</v>
      </c>
      <c r="E20" s="66">
        <v>52</v>
      </c>
      <c r="F20" s="43">
        <v>17</v>
      </c>
      <c r="G20" s="42">
        <v>20</v>
      </c>
      <c r="H20" s="42">
        <v>23</v>
      </c>
      <c r="I20" s="88">
        <f t="shared" si="0"/>
        <v>23</v>
      </c>
      <c r="J20" s="23" t="s">
        <v>143</v>
      </c>
      <c r="K20" s="20">
        <v>22</v>
      </c>
      <c r="L20" s="20" t="s">
        <v>261</v>
      </c>
      <c r="M20" s="89">
        <f t="shared" si="1"/>
        <v>22</v>
      </c>
      <c r="N20" s="90">
        <f t="shared" si="2"/>
        <v>45</v>
      </c>
      <c r="O20" s="79">
        <v>14</v>
      </c>
      <c r="P20" s="38">
        <f t="shared" si="3"/>
        <v>72.95850649092817</v>
      </c>
      <c r="Q20" s="59" t="s">
        <v>436</v>
      </c>
    </row>
    <row r="21" spans="1:17" ht="15" customHeight="1">
      <c r="A21" s="207">
        <v>13</v>
      </c>
      <c r="B21" s="194" t="s">
        <v>470</v>
      </c>
      <c r="C21" s="212" t="s">
        <v>460</v>
      </c>
      <c r="D21" s="209" t="s">
        <v>420</v>
      </c>
      <c r="E21" s="223">
        <v>53.6</v>
      </c>
      <c r="F21" s="213">
        <v>40</v>
      </c>
      <c r="G21" s="208">
        <v>45</v>
      </c>
      <c r="H21" s="208" t="s">
        <v>153</v>
      </c>
      <c r="I21" s="188">
        <f t="shared" si="0"/>
        <v>45</v>
      </c>
      <c r="J21" s="186">
        <v>55</v>
      </c>
      <c r="K21" s="187" t="s">
        <v>463</v>
      </c>
      <c r="L21" s="187" t="s">
        <v>463</v>
      </c>
      <c r="M21" s="189">
        <f t="shared" si="1"/>
        <v>55</v>
      </c>
      <c r="N21" s="190">
        <f t="shared" si="2"/>
        <v>100</v>
      </c>
      <c r="O21" s="191"/>
      <c r="P21" s="192">
        <f t="shared" si="3"/>
        <v>158.32043226032877</v>
      </c>
      <c r="Q21" s="195" t="s">
        <v>436</v>
      </c>
    </row>
    <row r="22" spans="1:17" ht="15" customHeight="1">
      <c r="A22" s="207">
        <v>14</v>
      </c>
      <c r="B22" s="220" t="s">
        <v>218</v>
      </c>
      <c r="C22" s="249" t="s">
        <v>80</v>
      </c>
      <c r="D22" s="222" t="s">
        <v>64</v>
      </c>
      <c r="E22" s="223">
        <v>53.3</v>
      </c>
      <c r="F22" s="213">
        <v>38</v>
      </c>
      <c r="G22" s="208">
        <v>42</v>
      </c>
      <c r="H22" s="208">
        <v>45</v>
      </c>
      <c r="I22" s="188">
        <f t="shared" si="0"/>
        <v>45</v>
      </c>
      <c r="J22" s="186" t="s">
        <v>155</v>
      </c>
      <c r="K22" s="187">
        <v>50</v>
      </c>
      <c r="L22" s="187">
        <v>55</v>
      </c>
      <c r="M22" s="189">
        <f t="shared" si="1"/>
        <v>55</v>
      </c>
      <c r="N22" s="190">
        <f t="shared" si="2"/>
        <v>100</v>
      </c>
      <c r="O22" s="191"/>
      <c r="P22" s="192">
        <f t="shared" si="3"/>
        <v>159.01197570933857</v>
      </c>
      <c r="Q22" s="195" t="s">
        <v>65</v>
      </c>
    </row>
    <row r="23" spans="1:17" ht="15" customHeight="1" hidden="1">
      <c r="A23" s="87">
        <v>15</v>
      </c>
      <c r="B23" s="91"/>
      <c r="C23" s="93"/>
      <c r="D23" s="31"/>
      <c r="E23" s="85"/>
      <c r="F23" s="68"/>
      <c r="G23" s="39"/>
      <c r="H23" s="100"/>
      <c r="I23" s="88">
        <f aca="true" t="shared" si="4" ref="I23:I54">MAX(F23:H23)</f>
        <v>0</v>
      </c>
      <c r="J23" s="23"/>
      <c r="K23" s="20"/>
      <c r="L23" s="20"/>
      <c r="M23" s="89">
        <f aca="true" t="shared" si="5" ref="M23:M54">MAX(J23:L23)</f>
        <v>0</v>
      </c>
      <c r="N23" s="90">
        <f aca="true" t="shared" si="6" ref="N23:N54">SUM(I23,M23)</f>
        <v>0</v>
      </c>
      <c r="O23" s="79"/>
      <c r="P23" s="38">
        <f aca="true" t="shared" si="7" ref="P23:P54">IF(ISERROR(N23*10^(0.75194503*(LOG10(E23/175.508))^2)),"",N23*10^(0.75194503*(LOG10(E23/175.508))^2))</f>
      </c>
      <c r="Q23" s="159"/>
    </row>
    <row r="24" spans="1:17" ht="15" customHeight="1" hidden="1">
      <c r="A24" s="86">
        <v>16</v>
      </c>
      <c r="B24" s="25"/>
      <c r="C24" s="21"/>
      <c r="D24" s="163"/>
      <c r="E24" s="164"/>
      <c r="F24" s="84"/>
      <c r="G24" s="20"/>
      <c r="H24" s="20"/>
      <c r="I24" s="88"/>
      <c r="J24" s="23"/>
      <c r="K24" s="20"/>
      <c r="L24" s="20"/>
      <c r="M24" s="89"/>
      <c r="N24" s="90"/>
      <c r="O24" s="79"/>
      <c r="P24" s="162"/>
      <c r="Q24" s="59"/>
    </row>
    <row r="25" spans="1:17" ht="15" customHeight="1" hidden="1">
      <c r="A25" s="86">
        <v>17</v>
      </c>
      <c r="B25" s="25"/>
      <c r="C25" s="165"/>
      <c r="D25" s="58"/>
      <c r="E25" s="164"/>
      <c r="F25" s="23"/>
      <c r="G25" s="20"/>
      <c r="H25" s="20"/>
      <c r="I25" s="88"/>
      <c r="J25" s="23"/>
      <c r="K25" s="20"/>
      <c r="L25" s="20"/>
      <c r="M25" s="89"/>
      <c r="N25" s="90"/>
      <c r="O25" s="79"/>
      <c r="P25" s="162"/>
      <c r="Q25" s="59"/>
    </row>
    <row r="26" spans="1:18" ht="15" customHeight="1" hidden="1">
      <c r="A26" s="87">
        <v>18</v>
      </c>
      <c r="B26" s="32"/>
      <c r="C26" s="26"/>
      <c r="D26" s="48"/>
      <c r="E26" s="66"/>
      <c r="F26" s="22"/>
      <c r="G26" s="24"/>
      <c r="H26" s="24"/>
      <c r="I26" s="88">
        <f t="shared" si="4"/>
        <v>0</v>
      </c>
      <c r="J26" s="23"/>
      <c r="K26" s="20"/>
      <c r="L26" s="20"/>
      <c r="M26" s="89">
        <f t="shared" si="5"/>
        <v>0</v>
      </c>
      <c r="N26" s="90">
        <f t="shared" si="6"/>
        <v>0</v>
      </c>
      <c r="O26" s="79"/>
      <c r="P26" s="38">
        <f t="shared" si="7"/>
      </c>
      <c r="Q26" s="159"/>
      <c r="R26" s="75"/>
    </row>
    <row r="27" spans="1:18" ht="15" customHeight="1" hidden="1">
      <c r="A27" s="86">
        <v>19</v>
      </c>
      <c r="B27" s="27"/>
      <c r="C27" s="26"/>
      <c r="D27" s="50"/>
      <c r="E27" s="67"/>
      <c r="F27" s="54"/>
      <c r="G27" s="20"/>
      <c r="H27" s="20"/>
      <c r="I27" s="88">
        <f t="shared" si="4"/>
        <v>0</v>
      </c>
      <c r="J27" s="23"/>
      <c r="K27" s="20"/>
      <c r="L27" s="20"/>
      <c r="M27" s="89">
        <f t="shared" si="5"/>
        <v>0</v>
      </c>
      <c r="N27" s="90">
        <f t="shared" si="6"/>
        <v>0</v>
      </c>
      <c r="O27" s="79"/>
      <c r="P27" s="38">
        <f t="shared" si="7"/>
      </c>
      <c r="Q27" s="158"/>
      <c r="R27" s="75"/>
    </row>
    <row r="28" spans="1:18" ht="15" customHeight="1" hidden="1">
      <c r="A28" s="86">
        <v>20</v>
      </c>
      <c r="B28" s="32"/>
      <c r="C28" s="47"/>
      <c r="D28" s="48"/>
      <c r="E28" s="66"/>
      <c r="F28" s="54"/>
      <c r="G28" s="20"/>
      <c r="H28" s="20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159"/>
      <c r="R28" s="75"/>
    </row>
    <row r="29" spans="1:17" ht="15" customHeight="1" hidden="1">
      <c r="A29" s="87">
        <v>21</v>
      </c>
      <c r="B29" s="32"/>
      <c r="C29" s="47"/>
      <c r="D29" s="48"/>
      <c r="E29" s="66"/>
      <c r="F29" s="54"/>
      <c r="G29" s="20"/>
      <c r="H29" s="20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59"/>
    </row>
    <row r="30" spans="1:17" ht="15" customHeight="1" hidden="1">
      <c r="A30" s="86">
        <v>22</v>
      </c>
      <c r="B30" s="27"/>
      <c r="C30" s="26"/>
      <c r="D30" s="48"/>
      <c r="E30" s="67"/>
      <c r="F30" s="40"/>
      <c r="G30" s="41"/>
      <c r="H30" s="41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159"/>
    </row>
    <row r="31" spans="1:17" ht="15" customHeight="1" hidden="1">
      <c r="A31" s="86">
        <v>23</v>
      </c>
      <c r="B31" s="34"/>
      <c r="C31" s="37"/>
      <c r="D31" s="48"/>
      <c r="E31" s="85"/>
      <c r="F31" s="40"/>
      <c r="G31" s="41"/>
      <c r="H31" s="44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159"/>
    </row>
    <row r="32" spans="1:17" ht="15" customHeight="1" hidden="1">
      <c r="A32" s="87">
        <v>24</v>
      </c>
      <c r="B32" s="25"/>
      <c r="C32" s="21"/>
      <c r="D32" s="58"/>
      <c r="E32" s="72"/>
      <c r="F32" s="40"/>
      <c r="G32" s="41"/>
      <c r="H32" s="41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158"/>
    </row>
    <row r="33" spans="1:17" ht="15" customHeight="1" hidden="1">
      <c r="A33" s="86">
        <v>25</v>
      </c>
      <c r="B33" s="32"/>
      <c r="C33" s="36"/>
      <c r="D33" s="48"/>
      <c r="E33" s="73"/>
      <c r="F33" s="54"/>
      <c r="G33" s="20"/>
      <c r="H33" s="20"/>
      <c r="I33" s="88">
        <f t="shared" si="4"/>
        <v>0</v>
      </c>
      <c r="J33" s="23"/>
      <c r="K33" s="20"/>
      <c r="L33" s="20"/>
      <c r="M33" s="89">
        <f t="shared" si="5"/>
        <v>0</v>
      </c>
      <c r="N33" s="90">
        <f t="shared" si="6"/>
        <v>0</v>
      </c>
      <c r="O33" s="79"/>
      <c r="P33" s="38">
        <f t="shared" si="7"/>
      </c>
      <c r="Q33" s="158"/>
    </row>
    <row r="34" spans="1:17" ht="15" customHeight="1" hidden="1">
      <c r="A34" s="86">
        <v>26</v>
      </c>
      <c r="B34" s="32"/>
      <c r="C34" s="47"/>
      <c r="D34" s="48"/>
      <c r="E34" s="66"/>
      <c r="F34" s="54"/>
      <c r="G34" s="20"/>
      <c r="H34" s="20"/>
      <c r="I34" s="88">
        <f t="shared" si="4"/>
        <v>0</v>
      </c>
      <c r="J34" s="23"/>
      <c r="K34" s="20"/>
      <c r="L34" s="20"/>
      <c r="M34" s="89">
        <f t="shared" si="5"/>
        <v>0</v>
      </c>
      <c r="N34" s="90">
        <f t="shared" si="6"/>
        <v>0</v>
      </c>
      <c r="O34" s="79"/>
      <c r="P34" s="38">
        <f t="shared" si="7"/>
      </c>
      <c r="Q34" s="159"/>
    </row>
    <row r="35" spans="1:17" ht="15" customHeight="1" hidden="1">
      <c r="A35" s="87">
        <v>27</v>
      </c>
      <c r="B35" s="32"/>
      <c r="C35" s="26"/>
      <c r="D35" s="48"/>
      <c r="E35" s="66"/>
      <c r="F35" s="22"/>
      <c r="G35" s="24"/>
      <c r="H35" s="24"/>
      <c r="I35" s="88">
        <f t="shared" si="4"/>
        <v>0</v>
      </c>
      <c r="J35" s="23"/>
      <c r="K35" s="20"/>
      <c r="L35" s="20"/>
      <c r="M35" s="89">
        <f t="shared" si="5"/>
        <v>0</v>
      </c>
      <c r="N35" s="90">
        <f t="shared" si="6"/>
        <v>0</v>
      </c>
      <c r="O35" s="79"/>
      <c r="P35" s="38">
        <f t="shared" si="7"/>
      </c>
      <c r="Q35" s="59"/>
    </row>
    <row r="36" spans="1:17" ht="15" customHeight="1" hidden="1">
      <c r="A36" s="86">
        <v>28</v>
      </c>
      <c r="B36" s="32"/>
      <c r="C36" s="26"/>
      <c r="D36" s="80"/>
      <c r="E36" s="73"/>
      <c r="F36" s="54"/>
      <c r="G36" s="20"/>
      <c r="H36" s="20"/>
      <c r="I36" s="88">
        <f t="shared" si="4"/>
        <v>0</v>
      </c>
      <c r="J36" s="23"/>
      <c r="K36" s="20"/>
      <c r="L36" s="20"/>
      <c r="M36" s="89">
        <f>MAX(J36:L36)</f>
        <v>0</v>
      </c>
      <c r="N36" s="90">
        <f>SUM(I36,M36)</f>
        <v>0</v>
      </c>
      <c r="O36" s="79"/>
      <c r="P36" s="38">
        <f>IF(ISERROR(N36*10^(0.75194503*(LOG10(E36/175.508))^2)),"",N36*10^(0.75194503*(LOG10(E36/175.508))^2))</f>
      </c>
      <c r="Q36" s="59"/>
    </row>
    <row r="37" spans="1:17" ht="15" customHeight="1" hidden="1">
      <c r="A37" s="86">
        <v>29</v>
      </c>
      <c r="B37" s="35"/>
      <c r="C37" s="46"/>
      <c r="D37" s="80"/>
      <c r="E37" s="73"/>
      <c r="F37" s="54"/>
      <c r="G37" s="20"/>
      <c r="H37" s="20"/>
      <c r="I37" s="88">
        <f t="shared" si="4"/>
        <v>0</v>
      </c>
      <c r="J37" s="23"/>
      <c r="K37" s="20"/>
      <c r="L37" s="20"/>
      <c r="M37" s="89">
        <f t="shared" si="5"/>
        <v>0</v>
      </c>
      <c r="N37" s="90">
        <f t="shared" si="6"/>
        <v>0</v>
      </c>
      <c r="O37" s="79"/>
      <c r="P37" s="38">
        <f t="shared" si="7"/>
      </c>
      <c r="Q37" s="59"/>
    </row>
    <row r="38" spans="1:17" ht="15" customHeight="1" hidden="1">
      <c r="A38" s="87">
        <v>30</v>
      </c>
      <c r="B38" s="27"/>
      <c r="C38" s="26"/>
      <c r="D38" s="48"/>
      <c r="E38" s="67"/>
      <c r="F38" s="40"/>
      <c r="G38" s="41"/>
      <c r="H38" s="41"/>
      <c r="I38" s="88">
        <f t="shared" si="4"/>
        <v>0</v>
      </c>
      <c r="J38" s="23"/>
      <c r="K38" s="20"/>
      <c r="L38" s="20"/>
      <c r="M38" s="89">
        <f t="shared" si="5"/>
        <v>0</v>
      </c>
      <c r="N38" s="90">
        <f t="shared" si="6"/>
        <v>0</v>
      </c>
      <c r="O38" s="79"/>
      <c r="P38" s="38">
        <f t="shared" si="7"/>
      </c>
      <c r="Q38" s="59"/>
    </row>
    <row r="39" spans="1:17" ht="15" customHeight="1" hidden="1">
      <c r="A39" s="86">
        <v>31</v>
      </c>
      <c r="B39" s="34"/>
      <c r="C39" s="37"/>
      <c r="D39" s="48"/>
      <c r="E39" s="85"/>
      <c r="F39" s="40"/>
      <c r="G39" s="41"/>
      <c r="H39" s="44"/>
      <c r="I39" s="88">
        <f t="shared" si="4"/>
        <v>0</v>
      </c>
      <c r="J39" s="23"/>
      <c r="K39" s="20"/>
      <c r="L39" s="20"/>
      <c r="M39" s="89">
        <f t="shared" si="5"/>
        <v>0</v>
      </c>
      <c r="N39" s="90">
        <f t="shared" si="6"/>
        <v>0</v>
      </c>
      <c r="O39" s="79"/>
      <c r="P39" s="38">
        <f t="shared" si="7"/>
      </c>
      <c r="Q39" s="159"/>
    </row>
    <row r="40" spans="1:17" ht="15" customHeight="1" hidden="1">
      <c r="A40" s="86">
        <v>32</v>
      </c>
      <c r="B40" s="27"/>
      <c r="C40" s="26"/>
      <c r="D40" s="48"/>
      <c r="E40" s="73"/>
      <c r="F40" s="40"/>
      <c r="G40" s="41"/>
      <c r="H40" s="41"/>
      <c r="I40" s="88">
        <f t="shared" si="4"/>
        <v>0</v>
      </c>
      <c r="J40" s="23"/>
      <c r="K40" s="20"/>
      <c r="L40" s="20"/>
      <c r="M40" s="89">
        <f t="shared" si="5"/>
        <v>0</v>
      </c>
      <c r="N40" s="90">
        <f t="shared" si="6"/>
        <v>0</v>
      </c>
      <c r="O40" s="79"/>
      <c r="P40" s="38">
        <f t="shared" si="7"/>
      </c>
      <c r="Q40" s="159"/>
    </row>
    <row r="41" spans="1:17" ht="15" customHeight="1" hidden="1">
      <c r="A41" s="87">
        <v>33</v>
      </c>
      <c r="B41" s="34"/>
      <c r="C41" s="37"/>
      <c r="D41" s="48"/>
      <c r="E41" s="85"/>
      <c r="F41" s="40"/>
      <c r="G41" s="41"/>
      <c r="H41" s="44"/>
      <c r="I41" s="88">
        <f t="shared" si="4"/>
        <v>0</v>
      </c>
      <c r="J41" s="23"/>
      <c r="K41" s="20"/>
      <c r="L41" s="20"/>
      <c r="M41" s="89">
        <f t="shared" si="5"/>
        <v>0</v>
      </c>
      <c r="N41" s="90">
        <f t="shared" si="6"/>
        <v>0</v>
      </c>
      <c r="O41" s="79"/>
      <c r="P41" s="38">
        <f t="shared" si="7"/>
      </c>
      <c r="Q41" s="160"/>
    </row>
    <row r="42" spans="1:17" ht="15" customHeight="1" hidden="1">
      <c r="A42" s="86">
        <v>34</v>
      </c>
      <c r="B42" s="102"/>
      <c r="C42" s="26"/>
      <c r="D42" s="48"/>
      <c r="E42" s="66"/>
      <c r="F42" s="22"/>
      <c r="G42" s="24"/>
      <c r="H42" s="24"/>
      <c r="I42" s="88">
        <f t="shared" si="4"/>
        <v>0</v>
      </c>
      <c r="J42" s="23"/>
      <c r="K42" s="20"/>
      <c r="L42" s="20"/>
      <c r="M42" s="89">
        <f t="shared" si="5"/>
        <v>0</v>
      </c>
      <c r="N42" s="90">
        <f t="shared" si="6"/>
        <v>0</v>
      </c>
      <c r="O42" s="79"/>
      <c r="P42" s="38">
        <f t="shared" si="7"/>
      </c>
      <c r="Q42" s="159"/>
    </row>
    <row r="43" spans="1:17" ht="15" customHeight="1" hidden="1">
      <c r="A43" s="86">
        <v>35</v>
      </c>
      <c r="B43" s="32"/>
      <c r="C43" s="45"/>
      <c r="D43" s="48"/>
      <c r="E43" s="67"/>
      <c r="F43" s="54"/>
      <c r="G43" s="20"/>
      <c r="H43" s="20"/>
      <c r="I43" s="88">
        <f t="shared" si="4"/>
        <v>0</v>
      </c>
      <c r="J43" s="23"/>
      <c r="K43" s="20"/>
      <c r="L43" s="20"/>
      <c r="M43" s="89">
        <f t="shared" si="5"/>
        <v>0</v>
      </c>
      <c r="N43" s="90">
        <f t="shared" si="6"/>
        <v>0</v>
      </c>
      <c r="O43" s="79"/>
      <c r="P43" s="38">
        <f t="shared" si="7"/>
      </c>
      <c r="Q43" s="59"/>
    </row>
    <row r="44" spans="1:17" ht="15" customHeight="1" hidden="1">
      <c r="A44" s="87">
        <v>36</v>
      </c>
      <c r="B44" s="27"/>
      <c r="C44" s="21"/>
      <c r="D44" s="50"/>
      <c r="E44" s="98"/>
      <c r="F44" s="54"/>
      <c r="G44" s="20"/>
      <c r="H44" s="20"/>
      <c r="I44" s="88">
        <f t="shared" si="4"/>
        <v>0</v>
      </c>
      <c r="J44" s="23"/>
      <c r="K44" s="20"/>
      <c r="L44" s="20"/>
      <c r="M44" s="89">
        <f t="shared" si="5"/>
        <v>0</v>
      </c>
      <c r="N44" s="90">
        <f t="shared" si="6"/>
        <v>0</v>
      </c>
      <c r="O44" s="79"/>
      <c r="P44" s="38">
        <f t="shared" si="7"/>
      </c>
      <c r="Q44" s="158"/>
    </row>
    <row r="45" spans="1:17" ht="15" customHeight="1" hidden="1">
      <c r="A45" s="86">
        <v>37</v>
      </c>
      <c r="B45" s="32"/>
      <c r="C45" s="36"/>
      <c r="D45" s="48"/>
      <c r="E45" s="66"/>
      <c r="F45" s="40"/>
      <c r="G45" s="41"/>
      <c r="H45" s="41"/>
      <c r="I45" s="88">
        <f t="shared" si="4"/>
        <v>0</v>
      </c>
      <c r="J45" s="23"/>
      <c r="K45" s="20"/>
      <c r="L45" s="20"/>
      <c r="M45" s="89">
        <f t="shared" si="5"/>
        <v>0</v>
      </c>
      <c r="N45" s="90">
        <f t="shared" si="6"/>
        <v>0</v>
      </c>
      <c r="O45" s="79"/>
      <c r="P45" s="38">
        <f t="shared" si="7"/>
      </c>
      <c r="Q45" s="158"/>
    </row>
    <row r="46" spans="1:17" ht="15" customHeight="1" hidden="1">
      <c r="A46" s="86">
        <v>38</v>
      </c>
      <c r="B46" s="34"/>
      <c r="C46" s="37"/>
      <c r="D46" s="48"/>
      <c r="E46" s="85"/>
      <c r="F46" s="40"/>
      <c r="G46" s="41"/>
      <c r="H46" s="44"/>
      <c r="I46" s="88">
        <f t="shared" si="4"/>
        <v>0</v>
      </c>
      <c r="J46" s="23"/>
      <c r="K46" s="20"/>
      <c r="L46" s="20"/>
      <c r="M46" s="89">
        <f t="shared" si="5"/>
        <v>0</v>
      </c>
      <c r="N46" s="90">
        <f t="shared" si="6"/>
        <v>0</v>
      </c>
      <c r="O46" s="79"/>
      <c r="P46" s="38">
        <f t="shared" si="7"/>
      </c>
      <c r="Q46" s="159"/>
    </row>
    <row r="47" spans="1:17" ht="15" customHeight="1" hidden="1">
      <c r="A47" s="87">
        <v>39</v>
      </c>
      <c r="B47" s="27"/>
      <c r="C47" s="26"/>
      <c r="D47" s="50"/>
      <c r="E47" s="67"/>
      <c r="F47" s="54"/>
      <c r="G47" s="20"/>
      <c r="H47" s="20"/>
      <c r="I47" s="88">
        <f t="shared" si="4"/>
        <v>0</v>
      </c>
      <c r="J47" s="23"/>
      <c r="K47" s="20"/>
      <c r="L47" s="20"/>
      <c r="M47" s="89">
        <f t="shared" si="5"/>
        <v>0</v>
      </c>
      <c r="N47" s="90">
        <f t="shared" si="6"/>
        <v>0</v>
      </c>
      <c r="O47" s="79"/>
      <c r="P47" s="38">
        <f t="shared" si="7"/>
      </c>
      <c r="Q47" s="158"/>
    </row>
    <row r="48" spans="1:17" ht="15" customHeight="1" hidden="1">
      <c r="A48" s="86">
        <v>40</v>
      </c>
      <c r="B48" s="32"/>
      <c r="C48" s="36"/>
      <c r="D48" s="48"/>
      <c r="E48" s="64"/>
      <c r="F48" s="83"/>
      <c r="G48" s="57"/>
      <c r="H48" s="57"/>
      <c r="I48" s="88">
        <f t="shared" si="4"/>
        <v>0</v>
      </c>
      <c r="J48" s="23"/>
      <c r="K48" s="20"/>
      <c r="L48" s="20"/>
      <c r="M48" s="89">
        <f t="shared" si="5"/>
        <v>0</v>
      </c>
      <c r="N48" s="90">
        <f t="shared" si="6"/>
        <v>0</v>
      </c>
      <c r="O48" s="79"/>
      <c r="P48" s="38">
        <f t="shared" si="7"/>
      </c>
      <c r="Q48" s="158"/>
    </row>
    <row r="49" spans="1:17" ht="15" customHeight="1" hidden="1">
      <c r="A49" s="86">
        <v>41</v>
      </c>
      <c r="B49" s="32"/>
      <c r="C49" s="36"/>
      <c r="D49" s="48"/>
      <c r="E49" s="66"/>
      <c r="F49" s="22"/>
      <c r="G49" s="24"/>
      <c r="H49" s="24"/>
      <c r="I49" s="88">
        <f t="shared" si="4"/>
        <v>0</v>
      </c>
      <c r="J49" s="23"/>
      <c r="K49" s="20"/>
      <c r="L49" s="20"/>
      <c r="M49" s="89">
        <f t="shared" si="5"/>
        <v>0</v>
      </c>
      <c r="N49" s="90">
        <f t="shared" si="6"/>
        <v>0</v>
      </c>
      <c r="O49" s="79"/>
      <c r="P49" s="38">
        <f t="shared" si="7"/>
      </c>
      <c r="Q49" s="158"/>
    </row>
    <row r="50" spans="1:17" ht="15" customHeight="1" hidden="1">
      <c r="A50" s="87">
        <v>42</v>
      </c>
      <c r="B50" s="34"/>
      <c r="C50" s="37"/>
      <c r="D50" s="48"/>
      <c r="E50" s="85"/>
      <c r="F50" s="40"/>
      <c r="G50" s="41"/>
      <c r="H50" s="44"/>
      <c r="I50" s="88">
        <f t="shared" si="4"/>
        <v>0</v>
      </c>
      <c r="J50" s="23"/>
      <c r="K50" s="20"/>
      <c r="L50" s="20"/>
      <c r="M50" s="89">
        <f t="shared" si="5"/>
        <v>0</v>
      </c>
      <c r="N50" s="90">
        <f t="shared" si="6"/>
        <v>0</v>
      </c>
      <c r="O50" s="79"/>
      <c r="P50" s="38">
        <f t="shared" si="7"/>
      </c>
      <c r="Q50" s="160"/>
    </row>
    <row r="51" spans="1:17" ht="15" customHeight="1" hidden="1">
      <c r="A51" s="86">
        <v>43</v>
      </c>
      <c r="B51" s="32"/>
      <c r="C51" s="36"/>
      <c r="D51" s="48"/>
      <c r="E51" s="67"/>
      <c r="F51" s="54"/>
      <c r="G51" s="20"/>
      <c r="H51" s="20"/>
      <c r="I51" s="88">
        <f t="shared" si="4"/>
        <v>0</v>
      </c>
      <c r="J51" s="23"/>
      <c r="K51" s="20"/>
      <c r="L51" s="20"/>
      <c r="M51" s="89">
        <f t="shared" si="5"/>
        <v>0</v>
      </c>
      <c r="N51" s="90">
        <f t="shared" si="6"/>
        <v>0</v>
      </c>
      <c r="O51" s="79"/>
      <c r="P51" s="38">
        <f t="shared" si="7"/>
      </c>
      <c r="Q51" s="59"/>
    </row>
    <row r="52" spans="1:17" ht="15" customHeight="1" hidden="1">
      <c r="A52" s="86">
        <v>44</v>
      </c>
      <c r="B52" s="32"/>
      <c r="C52" s="36"/>
      <c r="D52" s="48"/>
      <c r="E52" s="73"/>
      <c r="F52" s="54"/>
      <c r="G52" s="20"/>
      <c r="H52" s="20"/>
      <c r="I52" s="88">
        <f t="shared" si="4"/>
        <v>0</v>
      </c>
      <c r="J52" s="23"/>
      <c r="K52" s="20"/>
      <c r="L52" s="20"/>
      <c r="M52" s="89">
        <f t="shared" si="5"/>
        <v>0</v>
      </c>
      <c r="N52" s="90">
        <f t="shared" si="6"/>
        <v>0</v>
      </c>
      <c r="O52" s="79"/>
      <c r="P52" s="38">
        <f t="shared" si="7"/>
      </c>
      <c r="Q52" s="158"/>
    </row>
    <row r="53" spans="1:17" ht="15" customHeight="1" hidden="1">
      <c r="A53" s="87">
        <v>45</v>
      </c>
      <c r="B53" s="32"/>
      <c r="C53" s="36"/>
      <c r="D53" s="48"/>
      <c r="E53" s="66"/>
      <c r="F53" s="54"/>
      <c r="G53" s="20"/>
      <c r="H53" s="20"/>
      <c r="I53" s="88">
        <f t="shared" si="4"/>
        <v>0</v>
      </c>
      <c r="J53" s="23"/>
      <c r="K53" s="20"/>
      <c r="L53" s="20"/>
      <c r="M53" s="89">
        <f t="shared" si="5"/>
        <v>0</v>
      </c>
      <c r="N53" s="90">
        <f t="shared" si="6"/>
        <v>0</v>
      </c>
      <c r="O53" s="79"/>
      <c r="P53" s="38">
        <f t="shared" si="7"/>
      </c>
      <c r="Q53" s="59"/>
    </row>
    <row r="54" spans="1:17" ht="15" customHeight="1" hidden="1">
      <c r="A54" s="86">
        <v>46</v>
      </c>
      <c r="B54" s="25"/>
      <c r="C54" s="26"/>
      <c r="D54" s="58"/>
      <c r="E54" s="72"/>
      <c r="F54" s="54"/>
      <c r="G54" s="20"/>
      <c r="H54" s="20"/>
      <c r="I54" s="88">
        <f t="shared" si="4"/>
        <v>0</v>
      </c>
      <c r="J54" s="23"/>
      <c r="K54" s="20"/>
      <c r="L54" s="20"/>
      <c r="M54" s="89">
        <f t="shared" si="5"/>
        <v>0</v>
      </c>
      <c r="N54" s="90">
        <f t="shared" si="6"/>
        <v>0</v>
      </c>
      <c r="O54" s="79"/>
      <c r="P54" s="38">
        <f t="shared" si="7"/>
      </c>
      <c r="Q54" s="158"/>
    </row>
    <row r="56" spans="3:4" ht="12.75">
      <c r="C56" s="185"/>
      <c r="D56" s="276" t="s">
        <v>559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11 J9:L11 F39:H41 J39:L41 J26:L33 F26:H33 J14:L23 F14:H23">
    <cfRule type="cellIs" priority="12" dxfId="0" operator="greaterThan" stopIfTrue="1">
      <formula>"n"</formula>
    </cfRule>
  </conditionalFormatting>
  <conditionalFormatting sqref="F42:H44 J42:L44">
    <cfRule type="cellIs" priority="10" dxfId="0" operator="greaterThan" stopIfTrue="1">
      <formula>"n"</formula>
    </cfRule>
  </conditionalFormatting>
  <conditionalFormatting sqref="F34:H35 J34:L35 J37:L38 F37:H38">
    <cfRule type="cellIs" priority="11" dxfId="0" operator="greaterThan" stopIfTrue="1">
      <formula>"n"</formula>
    </cfRule>
  </conditionalFormatting>
  <conditionalFormatting sqref="F45:H45 J45:L45">
    <cfRule type="cellIs" priority="9" dxfId="0" operator="greaterThan" stopIfTrue="1">
      <formula>"n"</formula>
    </cfRule>
  </conditionalFormatting>
  <conditionalFormatting sqref="F46:H49 J46:L49">
    <cfRule type="cellIs" priority="8" dxfId="0" operator="greaterThan" stopIfTrue="1">
      <formula>"n"</formula>
    </cfRule>
  </conditionalFormatting>
  <conditionalFormatting sqref="F50:H53 J50:L53">
    <cfRule type="cellIs" priority="7" dxfId="0" operator="greaterThan" stopIfTrue="1">
      <formula>"n"</formula>
    </cfRule>
  </conditionalFormatting>
  <conditionalFormatting sqref="F54:H54 J54:L54">
    <cfRule type="cellIs" priority="6" dxfId="0" operator="greaterThan" stopIfTrue="1">
      <formula>"n"</formula>
    </cfRule>
  </conditionalFormatting>
  <conditionalFormatting sqref="J36:L36 F36:H36">
    <cfRule type="cellIs" priority="5" dxfId="0" operator="greaterThan" stopIfTrue="1">
      <formula>"n"</formula>
    </cfRule>
  </conditionalFormatting>
  <conditionalFormatting sqref="F24:H24 J24:L24">
    <cfRule type="cellIs" priority="4" dxfId="0" operator="greaterThan" stopIfTrue="1">
      <formula>"n"</formula>
    </cfRule>
  </conditionalFormatting>
  <conditionalFormatting sqref="F25:H25 J25:L25">
    <cfRule type="cellIs" priority="3" dxfId="0" operator="greaterThan" stopIfTrue="1">
      <formula>"n"</formula>
    </cfRule>
  </conditionalFormatting>
  <conditionalFormatting sqref="F12:H12 J12:L12">
    <cfRule type="cellIs" priority="2" dxfId="0" operator="greaterThan" stopIfTrue="1">
      <formula>"n"</formula>
    </cfRule>
  </conditionalFormatting>
  <conditionalFormatting sqref="F13:H13 J13:L13">
    <cfRule type="cellIs" priority="1" dxfId="0" operator="greaterThan" stopIfTrue="1">
      <formula>"n"</formula>
    </cfRule>
  </conditionalFormatting>
  <dataValidations count="1">
    <dataValidation type="whole" allowBlank="1" sqref="F24:H54 F11:H13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apas20">
    <tabColor rgb="FF00B0F0"/>
    <pageSetUpPr fitToPage="1"/>
  </sheetPr>
  <dimension ref="A1:R58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customWidth="1"/>
    <col min="16" max="16" width="12.7109375" style="4" customWidth="1"/>
    <col min="17" max="17" width="20.7109375" style="157" customWidth="1"/>
    <col min="18" max="18" width="14.00390625" style="6" customWidth="1"/>
  </cols>
  <sheetData>
    <row r="1" spans="1:18" ht="60" customHeight="1">
      <c r="A1" s="286" t="s">
        <v>564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1"/>
    </row>
    <row r="2" spans="1:18" ht="27" customHeigh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1"/>
    </row>
    <row r="3" spans="1:18" ht="18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1"/>
    </row>
    <row r="4" ht="16.5" customHeight="1"/>
    <row r="5" spans="1:18" ht="19.5" customHeight="1">
      <c r="A5" s="291" t="s">
        <v>188</v>
      </c>
      <c r="B5" s="291"/>
      <c r="C5" s="291"/>
      <c r="D5" s="16"/>
      <c r="E5" s="76"/>
      <c r="F5" s="291" t="s">
        <v>187</v>
      </c>
      <c r="G5" s="291"/>
      <c r="H5" s="291"/>
      <c r="I5" s="10"/>
      <c r="J5" s="292" t="s">
        <v>518</v>
      </c>
      <c r="K5" s="293"/>
      <c r="L5" s="293"/>
      <c r="M5" s="10"/>
      <c r="N5" s="10"/>
      <c r="O5" s="10"/>
      <c r="P5" s="11" t="s">
        <v>175</v>
      </c>
      <c r="R5" s="14"/>
    </row>
    <row r="6" spans="1:18" ht="22.5" customHeight="1">
      <c r="A6" s="301" t="s">
        <v>1</v>
      </c>
      <c r="B6" s="301"/>
      <c r="C6" s="301"/>
      <c r="D6" s="77"/>
      <c r="E6" s="78"/>
      <c r="F6" s="302" t="s">
        <v>2</v>
      </c>
      <c r="G6" s="302"/>
      <c r="H6" s="302"/>
      <c r="I6" s="10"/>
      <c r="J6" s="303" t="s">
        <v>3</v>
      </c>
      <c r="K6" s="303"/>
      <c r="L6" s="304"/>
      <c r="M6" s="2"/>
      <c r="N6" s="10"/>
      <c r="O6" s="10"/>
      <c r="P6" s="12" t="s">
        <v>4</v>
      </c>
      <c r="R6" s="15"/>
    </row>
    <row r="7" spans="1:18" ht="15" customHeight="1">
      <c r="A7" s="305" t="s">
        <v>5</v>
      </c>
      <c r="B7" s="306" t="s">
        <v>6</v>
      </c>
      <c r="C7" s="305" t="s">
        <v>7</v>
      </c>
      <c r="D7" s="280" t="s">
        <v>2</v>
      </c>
      <c r="E7" s="282" t="s">
        <v>8</v>
      </c>
      <c r="F7" s="283" t="s">
        <v>9</v>
      </c>
      <c r="G7" s="284"/>
      <c r="H7" s="284"/>
      <c r="I7" s="285"/>
      <c r="J7" s="283" t="s">
        <v>10</v>
      </c>
      <c r="K7" s="284"/>
      <c r="L7" s="284"/>
      <c r="M7" s="285"/>
      <c r="N7" s="294" t="s">
        <v>11</v>
      </c>
      <c r="O7" s="295" t="s">
        <v>12</v>
      </c>
      <c r="P7" s="297" t="s">
        <v>13</v>
      </c>
      <c r="Q7" s="299" t="s">
        <v>14</v>
      </c>
      <c r="R7"/>
    </row>
    <row r="8" spans="1:17" s="3" customFormat="1" ht="15" customHeight="1">
      <c r="A8" s="305"/>
      <c r="B8" s="306"/>
      <c r="C8" s="305"/>
      <c r="D8" s="281"/>
      <c r="E8" s="282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294"/>
      <c r="O8" s="296"/>
      <c r="P8" s="298"/>
      <c r="Q8" s="300"/>
    </row>
    <row r="9" spans="1:18" ht="15" customHeight="1">
      <c r="A9" s="56">
        <v>1</v>
      </c>
      <c r="B9" s="27" t="s">
        <v>380</v>
      </c>
      <c r="C9" s="26" t="s">
        <v>530</v>
      </c>
      <c r="D9" s="58" t="s">
        <v>341</v>
      </c>
      <c r="E9" s="70">
        <v>57.3</v>
      </c>
      <c r="F9" s="244">
        <v>55</v>
      </c>
      <c r="G9" s="39">
        <v>58</v>
      </c>
      <c r="H9" s="39">
        <v>61</v>
      </c>
      <c r="I9" s="88">
        <f aca="true" t="shared" si="0" ref="I9:I25">MAX(F9:H9)</f>
        <v>61</v>
      </c>
      <c r="J9" s="23">
        <v>65</v>
      </c>
      <c r="K9" s="20">
        <v>68</v>
      </c>
      <c r="L9" s="20">
        <v>72</v>
      </c>
      <c r="M9" s="89">
        <f aca="true" t="shared" si="1" ref="M9:M25">MAX(J9:L9)</f>
        <v>72</v>
      </c>
      <c r="N9" s="90">
        <f aca="true" t="shared" si="2" ref="N9:N25">SUM(I9,M9)</f>
        <v>133</v>
      </c>
      <c r="O9" s="79">
        <v>28</v>
      </c>
      <c r="P9" s="162">
        <f aca="true" t="shared" si="3" ref="P9:P25">IF(ISERROR(N9*10^(0.75194503*(LOG10(E9/175.508))^2)),"",N9*10^(0.75194503*(LOG10(E9/175.508))^2))</f>
        <v>200.24517796120853</v>
      </c>
      <c r="Q9" s="59" t="s">
        <v>347</v>
      </c>
      <c r="R9"/>
    </row>
    <row r="10" spans="1:18" ht="15" customHeight="1">
      <c r="A10" s="56">
        <v>2</v>
      </c>
      <c r="B10" s="25" t="s">
        <v>466</v>
      </c>
      <c r="C10" s="165" t="s">
        <v>464</v>
      </c>
      <c r="D10" s="58" t="s">
        <v>420</v>
      </c>
      <c r="E10" s="164">
        <v>57.9</v>
      </c>
      <c r="F10" s="82">
        <v>53</v>
      </c>
      <c r="G10" s="61">
        <v>56</v>
      </c>
      <c r="H10" s="61" t="s">
        <v>536</v>
      </c>
      <c r="I10" s="88">
        <f t="shared" si="0"/>
        <v>56</v>
      </c>
      <c r="J10" s="23">
        <v>65</v>
      </c>
      <c r="K10" s="20">
        <v>68</v>
      </c>
      <c r="L10" s="20" t="s">
        <v>537</v>
      </c>
      <c r="M10" s="89">
        <f t="shared" si="1"/>
        <v>68</v>
      </c>
      <c r="N10" s="90">
        <f t="shared" si="2"/>
        <v>124</v>
      </c>
      <c r="O10" s="79">
        <v>25</v>
      </c>
      <c r="P10" s="162">
        <f t="shared" si="3"/>
        <v>185.28489931536492</v>
      </c>
      <c r="Q10" s="59" t="s">
        <v>436</v>
      </c>
      <c r="R10"/>
    </row>
    <row r="11" spans="1:18" ht="15" customHeight="1">
      <c r="A11" s="71">
        <v>3</v>
      </c>
      <c r="B11" s="25" t="s">
        <v>382</v>
      </c>
      <c r="C11" s="21" t="s">
        <v>531</v>
      </c>
      <c r="D11" s="58" t="s">
        <v>353</v>
      </c>
      <c r="E11" s="164">
        <v>57.8</v>
      </c>
      <c r="F11" s="23">
        <v>53</v>
      </c>
      <c r="G11" s="20">
        <v>56</v>
      </c>
      <c r="H11" s="20" t="s">
        <v>536</v>
      </c>
      <c r="I11" s="88">
        <f t="shared" si="0"/>
        <v>56</v>
      </c>
      <c r="J11" s="23">
        <v>64</v>
      </c>
      <c r="K11" s="20" t="s">
        <v>402</v>
      </c>
      <c r="L11" s="20" t="s">
        <v>402</v>
      </c>
      <c r="M11" s="89">
        <f t="shared" si="1"/>
        <v>64</v>
      </c>
      <c r="N11" s="90">
        <f t="shared" si="2"/>
        <v>120</v>
      </c>
      <c r="O11" s="79">
        <v>23</v>
      </c>
      <c r="P11" s="162">
        <f t="shared" si="3"/>
        <v>179.53278240445968</v>
      </c>
      <c r="Q11" s="59" t="s">
        <v>357</v>
      </c>
      <c r="R11"/>
    </row>
    <row r="12" spans="1:18" ht="15" customHeight="1">
      <c r="A12" s="56">
        <v>4</v>
      </c>
      <c r="B12" s="25" t="s">
        <v>306</v>
      </c>
      <c r="C12" s="26" t="s">
        <v>533</v>
      </c>
      <c r="D12" s="58" t="s">
        <v>249</v>
      </c>
      <c r="E12" s="164">
        <v>57.35</v>
      </c>
      <c r="F12" s="23">
        <v>40</v>
      </c>
      <c r="G12" s="20">
        <v>43</v>
      </c>
      <c r="H12" s="20" t="s">
        <v>150</v>
      </c>
      <c r="I12" s="88">
        <f t="shared" si="0"/>
        <v>43</v>
      </c>
      <c r="J12" s="23">
        <v>50</v>
      </c>
      <c r="K12" s="20" t="s">
        <v>156</v>
      </c>
      <c r="L12" s="20" t="s">
        <v>463</v>
      </c>
      <c r="M12" s="89">
        <f t="shared" si="1"/>
        <v>50</v>
      </c>
      <c r="N12" s="90">
        <f t="shared" si="2"/>
        <v>93</v>
      </c>
      <c r="O12" s="79">
        <v>22</v>
      </c>
      <c r="P12" s="162">
        <f t="shared" si="3"/>
        <v>139.93183833560258</v>
      </c>
      <c r="Q12" s="59" t="s">
        <v>254</v>
      </c>
      <c r="R12"/>
    </row>
    <row r="13" spans="1:17" ht="15" customHeight="1">
      <c r="A13" s="230">
        <v>5</v>
      </c>
      <c r="B13" s="231" t="s">
        <v>381</v>
      </c>
      <c r="C13" s="232" t="s">
        <v>532</v>
      </c>
      <c r="D13" s="233" t="s">
        <v>341</v>
      </c>
      <c r="E13" s="234">
        <v>58</v>
      </c>
      <c r="F13" s="235">
        <v>45</v>
      </c>
      <c r="G13" s="236">
        <v>48</v>
      </c>
      <c r="H13" s="236" t="s">
        <v>155</v>
      </c>
      <c r="I13" s="237">
        <f t="shared" si="0"/>
        <v>48</v>
      </c>
      <c r="J13" s="238">
        <v>50</v>
      </c>
      <c r="K13" s="236" t="s">
        <v>169</v>
      </c>
      <c r="L13" s="236">
        <v>60</v>
      </c>
      <c r="M13" s="239">
        <f t="shared" si="1"/>
        <v>60</v>
      </c>
      <c r="N13" s="240">
        <f t="shared" si="2"/>
        <v>108</v>
      </c>
      <c r="O13" s="241">
        <v>21</v>
      </c>
      <c r="P13" s="242">
        <f t="shared" si="3"/>
        <v>161.1757521822434</v>
      </c>
      <c r="Q13" s="243" t="s">
        <v>347</v>
      </c>
    </row>
    <row r="14" spans="1:17" ht="15" customHeight="1">
      <c r="A14" s="56">
        <v>6</v>
      </c>
      <c r="B14" s="27" t="s">
        <v>225</v>
      </c>
      <c r="C14" s="37" t="s">
        <v>103</v>
      </c>
      <c r="D14" s="48" t="s">
        <v>115</v>
      </c>
      <c r="E14" s="73">
        <v>58</v>
      </c>
      <c r="F14" s="68">
        <v>35</v>
      </c>
      <c r="G14" s="39">
        <v>38</v>
      </c>
      <c r="H14" s="39">
        <v>40</v>
      </c>
      <c r="I14" s="88">
        <f t="shared" si="0"/>
        <v>40</v>
      </c>
      <c r="J14" s="23">
        <v>49</v>
      </c>
      <c r="K14" s="20">
        <v>52</v>
      </c>
      <c r="L14" s="20">
        <v>55</v>
      </c>
      <c r="M14" s="89">
        <f t="shared" si="1"/>
        <v>55</v>
      </c>
      <c r="N14" s="90">
        <f t="shared" si="2"/>
        <v>95</v>
      </c>
      <c r="O14" s="79">
        <v>20</v>
      </c>
      <c r="P14" s="38">
        <f t="shared" si="3"/>
        <v>141.77496719734373</v>
      </c>
      <c r="Q14" s="59" t="s">
        <v>113</v>
      </c>
    </row>
    <row r="15" spans="1:17" ht="15" customHeight="1">
      <c r="A15" s="71">
        <v>7</v>
      </c>
      <c r="B15" s="32" t="s">
        <v>224</v>
      </c>
      <c r="C15" s="47" t="s">
        <v>105</v>
      </c>
      <c r="D15" s="48" t="s">
        <v>115</v>
      </c>
      <c r="E15" s="64">
        <v>57.6</v>
      </c>
      <c r="F15" s="54">
        <v>35</v>
      </c>
      <c r="G15" s="20">
        <v>40</v>
      </c>
      <c r="H15" s="20">
        <v>42</v>
      </c>
      <c r="I15" s="88">
        <f t="shared" si="0"/>
        <v>42</v>
      </c>
      <c r="J15" s="23">
        <v>40</v>
      </c>
      <c r="K15" s="20">
        <v>45</v>
      </c>
      <c r="L15" s="20">
        <v>50</v>
      </c>
      <c r="M15" s="89">
        <f t="shared" si="1"/>
        <v>50</v>
      </c>
      <c r="N15" s="90">
        <f t="shared" si="2"/>
        <v>92</v>
      </c>
      <c r="O15" s="79">
        <v>19</v>
      </c>
      <c r="P15" s="38">
        <f t="shared" si="3"/>
        <v>137.98887587744653</v>
      </c>
      <c r="Q15" s="59" t="s">
        <v>112</v>
      </c>
    </row>
    <row r="16" spans="1:17" ht="15" customHeight="1">
      <c r="A16" s="56">
        <v>8</v>
      </c>
      <c r="B16" s="34" t="s">
        <v>383</v>
      </c>
      <c r="C16" s="37" t="s">
        <v>534</v>
      </c>
      <c r="D16" s="48" t="s">
        <v>341</v>
      </c>
      <c r="E16" s="108">
        <v>58</v>
      </c>
      <c r="F16" s="40">
        <v>30</v>
      </c>
      <c r="G16" s="41">
        <v>35</v>
      </c>
      <c r="H16" s="44">
        <v>36</v>
      </c>
      <c r="I16" s="88">
        <f t="shared" si="0"/>
        <v>36</v>
      </c>
      <c r="J16" s="23">
        <v>42</v>
      </c>
      <c r="K16" s="20">
        <v>46</v>
      </c>
      <c r="L16" s="20">
        <v>50</v>
      </c>
      <c r="M16" s="89">
        <f t="shared" si="1"/>
        <v>50</v>
      </c>
      <c r="N16" s="90">
        <f t="shared" si="2"/>
        <v>86</v>
      </c>
      <c r="O16" s="79">
        <v>18</v>
      </c>
      <c r="P16" s="38">
        <f t="shared" si="3"/>
        <v>128.34365451549013</v>
      </c>
      <c r="Q16" s="159" t="s">
        <v>347</v>
      </c>
    </row>
    <row r="17" spans="1:17" ht="15" customHeight="1">
      <c r="A17" s="71">
        <v>9</v>
      </c>
      <c r="B17" s="32" t="s">
        <v>222</v>
      </c>
      <c r="C17" s="26" t="s">
        <v>45</v>
      </c>
      <c r="D17" s="48" t="s">
        <v>19</v>
      </c>
      <c r="E17" s="64">
        <v>57.2</v>
      </c>
      <c r="F17" s="43">
        <v>32</v>
      </c>
      <c r="G17" s="42">
        <v>35</v>
      </c>
      <c r="H17" s="42">
        <v>37</v>
      </c>
      <c r="I17" s="88">
        <f t="shared" si="0"/>
        <v>37</v>
      </c>
      <c r="J17" s="23">
        <v>42</v>
      </c>
      <c r="K17" s="20">
        <v>45</v>
      </c>
      <c r="L17" s="20">
        <v>47</v>
      </c>
      <c r="M17" s="89">
        <f t="shared" si="1"/>
        <v>47</v>
      </c>
      <c r="N17" s="90">
        <f t="shared" si="2"/>
        <v>84</v>
      </c>
      <c r="O17" s="79">
        <v>17</v>
      </c>
      <c r="P17" s="38">
        <f t="shared" si="3"/>
        <v>126.63237597575161</v>
      </c>
      <c r="Q17" s="159" t="s">
        <v>38</v>
      </c>
    </row>
    <row r="18" spans="1:17" ht="15" customHeight="1">
      <c r="A18" s="56">
        <v>10</v>
      </c>
      <c r="B18" s="29" t="s">
        <v>223</v>
      </c>
      <c r="C18" s="28" t="s">
        <v>107</v>
      </c>
      <c r="D18" s="31" t="s">
        <v>115</v>
      </c>
      <c r="E18" s="67">
        <v>57.4</v>
      </c>
      <c r="F18" s="62">
        <v>30</v>
      </c>
      <c r="G18" s="61">
        <v>35</v>
      </c>
      <c r="H18" s="61" t="s">
        <v>152</v>
      </c>
      <c r="I18" s="88">
        <f t="shared" si="0"/>
        <v>35</v>
      </c>
      <c r="J18" s="23">
        <v>40</v>
      </c>
      <c r="K18" s="20">
        <v>45</v>
      </c>
      <c r="L18" s="20" t="s">
        <v>155</v>
      </c>
      <c r="M18" s="89">
        <f t="shared" si="1"/>
        <v>45</v>
      </c>
      <c r="N18" s="90">
        <f t="shared" si="2"/>
        <v>80</v>
      </c>
      <c r="O18" s="79">
        <v>16</v>
      </c>
      <c r="P18" s="38">
        <f t="shared" si="3"/>
        <v>120.29489575669146</v>
      </c>
      <c r="Q18" s="59" t="s">
        <v>113</v>
      </c>
    </row>
    <row r="19" spans="1:17" ht="15" customHeight="1">
      <c r="A19" s="71">
        <v>11</v>
      </c>
      <c r="B19" s="91" t="s">
        <v>310</v>
      </c>
      <c r="C19" s="93" t="s">
        <v>311</v>
      </c>
      <c r="D19" s="31" t="s">
        <v>251</v>
      </c>
      <c r="E19" s="85">
        <v>55.6</v>
      </c>
      <c r="F19" s="68">
        <v>30</v>
      </c>
      <c r="G19" s="39" t="s">
        <v>148</v>
      </c>
      <c r="H19" s="100">
        <v>35</v>
      </c>
      <c r="I19" s="88">
        <f t="shared" si="0"/>
        <v>35</v>
      </c>
      <c r="J19" s="23">
        <v>40</v>
      </c>
      <c r="K19" s="20" t="s">
        <v>163</v>
      </c>
      <c r="L19" s="20">
        <v>43</v>
      </c>
      <c r="M19" s="89">
        <f t="shared" si="1"/>
        <v>43</v>
      </c>
      <c r="N19" s="90">
        <f t="shared" si="2"/>
        <v>78</v>
      </c>
      <c r="O19" s="79">
        <v>15</v>
      </c>
      <c r="P19" s="38">
        <f t="shared" si="3"/>
        <v>120.08711087573091</v>
      </c>
      <c r="Q19" s="159" t="s">
        <v>299</v>
      </c>
    </row>
    <row r="20" spans="1:17" ht="15" customHeight="1">
      <c r="A20" s="56">
        <v>12</v>
      </c>
      <c r="B20" s="19" t="s">
        <v>465</v>
      </c>
      <c r="C20" s="17" t="s">
        <v>483</v>
      </c>
      <c r="D20" s="18" t="s">
        <v>424</v>
      </c>
      <c r="E20" s="67">
        <v>55</v>
      </c>
      <c r="F20" s="62">
        <v>25</v>
      </c>
      <c r="G20" s="61">
        <v>28</v>
      </c>
      <c r="H20" s="61" t="s">
        <v>146</v>
      </c>
      <c r="I20" s="88">
        <f t="shared" si="0"/>
        <v>28</v>
      </c>
      <c r="J20" s="23">
        <v>35</v>
      </c>
      <c r="K20" s="20">
        <v>38</v>
      </c>
      <c r="L20" s="20" t="s">
        <v>154</v>
      </c>
      <c r="M20" s="89">
        <f t="shared" si="1"/>
        <v>38</v>
      </c>
      <c r="N20" s="90">
        <f t="shared" si="2"/>
        <v>66</v>
      </c>
      <c r="O20" s="79">
        <v>14</v>
      </c>
      <c r="P20" s="38">
        <f t="shared" si="3"/>
        <v>102.44721453937663</v>
      </c>
      <c r="Q20" s="59" t="s">
        <v>438</v>
      </c>
    </row>
    <row r="21" spans="1:17" ht="15" customHeight="1">
      <c r="A21" s="71">
        <v>13</v>
      </c>
      <c r="B21" s="27" t="s">
        <v>309</v>
      </c>
      <c r="C21" s="26" t="s">
        <v>535</v>
      </c>
      <c r="D21" s="48" t="s">
        <v>264</v>
      </c>
      <c r="E21" s="67">
        <v>58</v>
      </c>
      <c r="F21" s="68">
        <v>20</v>
      </c>
      <c r="G21" s="39">
        <v>22</v>
      </c>
      <c r="H21" s="39">
        <v>25</v>
      </c>
      <c r="I21" s="88">
        <f t="shared" si="0"/>
        <v>25</v>
      </c>
      <c r="J21" s="23" t="s">
        <v>314</v>
      </c>
      <c r="K21" s="20">
        <v>30</v>
      </c>
      <c r="L21" s="20">
        <v>35</v>
      </c>
      <c r="M21" s="89">
        <f t="shared" si="1"/>
        <v>35</v>
      </c>
      <c r="N21" s="90">
        <f t="shared" si="2"/>
        <v>60</v>
      </c>
      <c r="O21" s="79">
        <v>13</v>
      </c>
      <c r="P21" s="38">
        <f t="shared" si="3"/>
        <v>89.54208454569078</v>
      </c>
      <c r="Q21" s="59" t="s">
        <v>273</v>
      </c>
    </row>
    <row r="22" spans="1:17" ht="15" customHeight="1">
      <c r="A22" s="56">
        <v>14</v>
      </c>
      <c r="B22" s="29" t="s">
        <v>312</v>
      </c>
      <c r="C22" s="55" t="s">
        <v>313</v>
      </c>
      <c r="D22" s="31" t="s">
        <v>251</v>
      </c>
      <c r="E22" s="66">
        <v>55.6</v>
      </c>
      <c r="F22" s="43">
        <v>20</v>
      </c>
      <c r="G22" s="42" t="s">
        <v>144</v>
      </c>
      <c r="H22" s="42">
        <v>24</v>
      </c>
      <c r="I22" s="88">
        <f t="shared" si="0"/>
        <v>24</v>
      </c>
      <c r="J22" s="23">
        <v>30</v>
      </c>
      <c r="K22" s="20" t="s">
        <v>315</v>
      </c>
      <c r="L22" s="20">
        <v>32</v>
      </c>
      <c r="M22" s="89">
        <f t="shared" si="1"/>
        <v>32</v>
      </c>
      <c r="N22" s="90">
        <f t="shared" si="2"/>
        <v>56</v>
      </c>
      <c r="O22" s="79">
        <v>12</v>
      </c>
      <c r="P22" s="38">
        <f t="shared" si="3"/>
        <v>86.21638729539656</v>
      </c>
      <c r="Q22" s="59" t="s">
        <v>299</v>
      </c>
    </row>
    <row r="23" spans="1:17" ht="15" customHeight="1">
      <c r="A23" s="71">
        <v>15</v>
      </c>
      <c r="B23" s="30" t="s">
        <v>221</v>
      </c>
      <c r="C23" s="55" t="s">
        <v>136</v>
      </c>
      <c r="D23" s="51" t="s">
        <v>19</v>
      </c>
      <c r="E23" s="67">
        <v>57.1</v>
      </c>
      <c r="F23" s="62">
        <v>17</v>
      </c>
      <c r="G23" s="61" t="s">
        <v>159</v>
      </c>
      <c r="H23" s="61">
        <v>20</v>
      </c>
      <c r="I23" s="88">
        <f t="shared" si="0"/>
        <v>20</v>
      </c>
      <c r="J23" s="23">
        <v>22</v>
      </c>
      <c r="K23" s="20">
        <v>25</v>
      </c>
      <c r="L23" s="20" t="s">
        <v>147</v>
      </c>
      <c r="M23" s="89">
        <f t="shared" si="1"/>
        <v>25</v>
      </c>
      <c r="N23" s="90">
        <f t="shared" si="2"/>
        <v>45</v>
      </c>
      <c r="O23" s="79">
        <v>11</v>
      </c>
      <c r="P23" s="38">
        <f t="shared" si="3"/>
        <v>67.9258162272154</v>
      </c>
      <c r="Q23" s="158" t="s">
        <v>68</v>
      </c>
    </row>
    <row r="24" spans="1:17" ht="15" customHeight="1">
      <c r="A24" s="56">
        <v>16</v>
      </c>
      <c r="B24" s="29" t="s">
        <v>220</v>
      </c>
      <c r="C24" s="28" t="s">
        <v>37</v>
      </c>
      <c r="D24" s="31" t="s">
        <v>19</v>
      </c>
      <c r="E24" s="67">
        <v>56</v>
      </c>
      <c r="F24" s="62">
        <v>14</v>
      </c>
      <c r="G24" s="61" t="s">
        <v>141</v>
      </c>
      <c r="H24" s="61">
        <v>15</v>
      </c>
      <c r="I24" s="88">
        <f t="shared" si="0"/>
        <v>15</v>
      </c>
      <c r="J24" s="23">
        <v>18</v>
      </c>
      <c r="K24" s="20">
        <v>20</v>
      </c>
      <c r="L24" s="20">
        <v>21</v>
      </c>
      <c r="M24" s="89">
        <f t="shared" si="1"/>
        <v>21</v>
      </c>
      <c r="N24" s="90">
        <f t="shared" si="2"/>
        <v>36</v>
      </c>
      <c r="O24" s="79">
        <v>10</v>
      </c>
      <c r="P24" s="38">
        <f t="shared" si="3"/>
        <v>55.12825460035063</v>
      </c>
      <c r="Q24" s="158" t="s">
        <v>38</v>
      </c>
    </row>
    <row r="25" spans="1:17" ht="15" customHeight="1">
      <c r="A25" s="207">
        <v>17</v>
      </c>
      <c r="B25" s="220" t="s">
        <v>307</v>
      </c>
      <c r="C25" s="249" t="s">
        <v>308</v>
      </c>
      <c r="D25" s="222" t="s">
        <v>249</v>
      </c>
      <c r="E25" s="223">
        <v>57.6</v>
      </c>
      <c r="F25" s="214">
        <v>40</v>
      </c>
      <c r="G25" s="187">
        <v>43</v>
      </c>
      <c r="H25" s="187" t="s">
        <v>153</v>
      </c>
      <c r="I25" s="188">
        <f t="shared" si="0"/>
        <v>43</v>
      </c>
      <c r="J25" s="186">
        <v>45</v>
      </c>
      <c r="K25" s="187">
        <v>50</v>
      </c>
      <c r="L25" s="187">
        <v>55</v>
      </c>
      <c r="M25" s="189">
        <f t="shared" si="1"/>
        <v>55</v>
      </c>
      <c r="N25" s="190">
        <f t="shared" si="2"/>
        <v>98</v>
      </c>
      <c r="O25" s="191"/>
      <c r="P25" s="192">
        <f t="shared" si="3"/>
        <v>146.98815039119305</v>
      </c>
      <c r="Q25" s="195" t="s">
        <v>254</v>
      </c>
    </row>
    <row r="26" spans="1:18" ht="15" customHeight="1" hidden="1">
      <c r="A26" s="87">
        <v>18</v>
      </c>
      <c r="B26" s="32"/>
      <c r="C26" s="26"/>
      <c r="D26" s="48"/>
      <c r="E26" s="66"/>
      <c r="F26" s="22"/>
      <c r="G26" s="24"/>
      <c r="H26" s="24"/>
      <c r="I26" s="88">
        <f aca="true" t="shared" si="4" ref="I26:I54">MAX(F26:H26)</f>
        <v>0</v>
      </c>
      <c r="J26" s="23"/>
      <c r="K26" s="20"/>
      <c r="L26" s="20"/>
      <c r="M26" s="89">
        <f aca="true" t="shared" si="5" ref="M26:M54">MAX(J26:L26)</f>
        <v>0</v>
      </c>
      <c r="N26" s="90">
        <f aca="true" t="shared" si="6" ref="N26:N54">SUM(I26,M26)</f>
        <v>0</v>
      </c>
      <c r="O26" s="79"/>
      <c r="P26" s="38">
        <f aca="true" t="shared" si="7" ref="P26:P54">IF(ISERROR(N26*10^(0.75194503*(LOG10(E26/175.508))^2)),"",N26*10^(0.75194503*(LOG10(E26/175.508))^2))</f>
      </c>
      <c r="Q26" s="159"/>
      <c r="R26" s="75"/>
    </row>
    <row r="27" spans="1:18" ht="15" customHeight="1" hidden="1">
      <c r="A27" s="86">
        <v>19</v>
      </c>
      <c r="B27" s="27"/>
      <c r="C27" s="26"/>
      <c r="D27" s="50"/>
      <c r="E27" s="67"/>
      <c r="F27" s="54"/>
      <c r="G27" s="20"/>
      <c r="H27" s="20"/>
      <c r="I27" s="88">
        <f t="shared" si="4"/>
        <v>0</v>
      </c>
      <c r="J27" s="23"/>
      <c r="K27" s="20"/>
      <c r="L27" s="20"/>
      <c r="M27" s="89">
        <f t="shared" si="5"/>
        <v>0</v>
      </c>
      <c r="N27" s="90">
        <f t="shared" si="6"/>
        <v>0</v>
      </c>
      <c r="O27" s="79"/>
      <c r="P27" s="38">
        <f t="shared" si="7"/>
      </c>
      <c r="Q27" s="158"/>
      <c r="R27" s="75"/>
    </row>
    <row r="28" spans="1:18" ht="15" customHeight="1" hidden="1">
      <c r="A28" s="86">
        <v>20</v>
      </c>
      <c r="B28" s="32"/>
      <c r="C28" s="47"/>
      <c r="D28" s="48"/>
      <c r="E28" s="66"/>
      <c r="F28" s="54"/>
      <c r="G28" s="20"/>
      <c r="H28" s="20"/>
      <c r="I28" s="88">
        <f t="shared" si="4"/>
        <v>0</v>
      </c>
      <c r="J28" s="23"/>
      <c r="K28" s="20"/>
      <c r="L28" s="20"/>
      <c r="M28" s="89">
        <f t="shared" si="5"/>
        <v>0</v>
      </c>
      <c r="N28" s="90">
        <f t="shared" si="6"/>
        <v>0</v>
      </c>
      <c r="O28" s="79"/>
      <c r="P28" s="38">
        <f t="shared" si="7"/>
      </c>
      <c r="Q28" s="159"/>
      <c r="R28" s="75"/>
    </row>
    <row r="29" spans="1:17" ht="15" customHeight="1" hidden="1">
      <c r="A29" s="87">
        <v>21</v>
      </c>
      <c r="B29" s="32"/>
      <c r="C29" s="47"/>
      <c r="D29" s="48"/>
      <c r="E29" s="66"/>
      <c r="F29" s="54"/>
      <c r="G29" s="20"/>
      <c r="H29" s="20"/>
      <c r="I29" s="88">
        <f t="shared" si="4"/>
        <v>0</v>
      </c>
      <c r="J29" s="23"/>
      <c r="K29" s="20"/>
      <c r="L29" s="20"/>
      <c r="M29" s="89">
        <f t="shared" si="5"/>
        <v>0</v>
      </c>
      <c r="N29" s="90">
        <f t="shared" si="6"/>
        <v>0</v>
      </c>
      <c r="O29" s="79"/>
      <c r="P29" s="38">
        <f t="shared" si="7"/>
      </c>
      <c r="Q29" s="59"/>
    </row>
    <row r="30" spans="1:17" ht="15" customHeight="1" hidden="1">
      <c r="A30" s="86">
        <v>22</v>
      </c>
      <c r="B30" s="27"/>
      <c r="C30" s="26"/>
      <c r="D30" s="48"/>
      <c r="E30" s="67"/>
      <c r="F30" s="40"/>
      <c r="G30" s="41"/>
      <c r="H30" s="41"/>
      <c r="I30" s="88">
        <f t="shared" si="4"/>
        <v>0</v>
      </c>
      <c r="J30" s="23"/>
      <c r="K30" s="20"/>
      <c r="L30" s="20"/>
      <c r="M30" s="89">
        <f t="shared" si="5"/>
        <v>0</v>
      </c>
      <c r="N30" s="90">
        <f t="shared" si="6"/>
        <v>0</v>
      </c>
      <c r="O30" s="79"/>
      <c r="P30" s="38">
        <f t="shared" si="7"/>
      </c>
      <c r="Q30" s="159"/>
    </row>
    <row r="31" spans="1:17" ht="15" customHeight="1" hidden="1">
      <c r="A31" s="86">
        <v>23</v>
      </c>
      <c r="B31" s="34"/>
      <c r="C31" s="37"/>
      <c r="D31" s="48"/>
      <c r="E31" s="85"/>
      <c r="F31" s="40"/>
      <c r="G31" s="41"/>
      <c r="H31" s="44"/>
      <c r="I31" s="88">
        <f t="shared" si="4"/>
        <v>0</v>
      </c>
      <c r="J31" s="23"/>
      <c r="K31" s="20"/>
      <c r="L31" s="20"/>
      <c r="M31" s="89">
        <f t="shared" si="5"/>
        <v>0</v>
      </c>
      <c r="N31" s="90">
        <f t="shared" si="6"/>
        <v>0</v>
      </c>
      <c r="O31" s="79"/>
      <c r="P31" s="38">
        <f t="shared" si="7"/>
      </c>
      <c r="Q31" s="159"/>
    </row>
    <row r="32" spans="1:17" ht="15" customHeight="1" hidden="1">
      <c r="A32" s="87">
        <v>24</v>
      </c>
      <c r="B32" s="25"/>
      <c r="C32" s="21"/>
      <c r="D32" s="58"/>
      <c r="E32" s="72"/>
      <c r="F32" s="40"/>
      <c r="G32" s="41"/>
      <c r="H32" s="41"/>
      <c r="I32" s="88">
        <f t="shared" si="4"/>
        <v>0</v>
      </c>
      <c r="J32" s="23"/>
      <c r="K32" s="20"/>
      <c r="L32" s="20"/>
      <c r="M32" s="89">
        <f t="shared" si="5"/>
        <v>0</v>
      </c>
      <c r="N32" s="90">
        <f t="shared" si="6"/>
        <v>0</v>
      </c>
      <c r="O32" s="79"/>
      <c r="P32" s="38">
        <f t="shared" si="7"/>
      </c>
      <c r="Q32" s="158"/>
    </row>
    <row r="33" spans="1:17" ht="15" customHeight="1" hidden="1">
      <c r="A33" s="86">
        <v>25</v>
      </c>
      <c r="B33" s="32"/>
      <c r="C33" s="36"/>
      <c r="D33" s="48"/>
      <c r="E33" s="73"/>
      <c r="F33" s="54"/>
      <c r="G33" s="20"/>
      <c r="H33" s="20"/>
      <c r="I33" s="88">
        <f t="shared" si="4"/>
        <v>0</v>
      </c>
      <c r="J33" s="23"/>
      <c r="K33" s="20"/>
      <c r="L33" s="20"/>
      <c r="M33" s="89">
        <f t="shared" si="5"/>
        <v>0</v>
      </c>
      <c r="N33" s="90">
        <f t="shared" si="6"/>
        <v>0</v>
      </c>
      <c r="O33" s="79"/>
      <c r="P33" s="38">
        <f t="shared" si="7"/>
      </c>
      <c r="Q33" s="158"/>
    </row>
    <row r="34" spans="1:17" ht="15" customHeight="1" hidden="1">
      <c r="A34" s="86">
        <v>26</v>
      </c>
      <c r="B34" s="32"/>
      <c r="C34" s="47"/>
      <c r="D34" s="48"/>
      <c r="E34" s="66"/>
      <c r="F34" s="54"/>
      <c r="G34" s="20"/>
      <c r="H34" s="20"/>
      <c r="I34" s="88">
        <f t="shared" si="4"/>
        <v>0</v>
      </c>
      <c r="J34" s="23"/>
      <c r="K34" s="20"/>
      <c r="L34" s="20"/>
      <c r="M34" s="89">
        <f t="shared" si="5"/>
        <v>0</v>
      </c>
      <c r="N34" s="90">
        <f t="shared" si="6"/>
        <v>0</v>
      </c>
      <c r="O34" s="79"/>
      <c r="P34" s="38">
        <f t="shared" si="7"/>
      </c>
      <c r="Q34" s="159"/>
    </row>
    <row r="35" spans="1:17" ht="15" customHeight="1" hidden="1">
      <c r="A35" s="87">
        <v>27</v>
      </c>
      <c r="B35" s="32"/>
      <c r="C35" s="26"/>
      <c r="D35" s="48"/>
      <c r="E35" s="66"/>
      <c r="F35" s="22"/>
      <c r="G35" s="24"/>
      <c r="H35" s="24"/>
      <c r="I35" s="88">
        <f t="shared" si="4"/>
        <v>0</v>
      </c>
      <c r="J35" s="23"/>
      <c r="K35" s="20"/>
      <c r="L35" s="20"/>
      <c r="M35" s="89">
        <f t="shared" si="5"/>
        <v>0</v>
      </c>
      <c r="N35" s="90">
        <f t="shared" si="6"/>
        <v>0</v>
      </c>
      <c r="O35" s="79"/>
      <c r="P35" s="38">
        <f t="shared" si="7"/>
      </c>
      <c r="Q35" s="59"/>
    </row>
    <row r="36" spans="1:17" ht="15" customHeight="1" hidden="1">
      <c r="A36" s="86">
        <v>28</v>
      </c>
      <c r="B36" s="32"/>
      <c r="C36" s="26"/>
      <c r="D36" s="80"/>
      <c r="E36" s="73"/>
      <c r="F36" s="54"/>
      <c r="G36" s="20"/>
      <c r="H36" s="20"/>
      <c r="I36" s="88">
        <f t="shared" si="4"/>
        <v>0</v>
      </c>
      <c r="J36" s="23"/>
      <c r="K36" s="20"/>
      <c r="L36" s="20"/>
      <c r="M36" s="89">
        <f>MAX(J36:L36)</f>
        <v>0</v>
      </c>
      <c r="N36" s="90">
        <f>SUM(I36,M36)</f>
        <v>0</v>
      </c>
      <c r="O36" s="79"/>
      <c r="P36" s="38">
        <f>IF(ISERROR(N36*10^(0.75194503*(LOG10(E36/175.508))^2)),"",N36*10^(0.75194503*(LOG10(E36/175.508))^2))</f>
      </c>
      <c r="Q36" s="59"/>
    </row>
    <row r="37" spans="1:17" ht="15" customHeight="1" hidden="1">
      <c r="A37" s="86">
        <v>29</v>
      </c>
      <c r="B37" s="35"/>
      <c r="C37" s="46"/>
      <c r="D37" s="80"/>
      <c r="E37" s="73"/>
      <c r="F37" s="54"/>
      <c r="G37" s="20"/>
      <c r="H37" s="20"/>
      <c r="I37" s="88">
        <f t="shared" si="4"/>
        <v>0</v>
      </c>
      <c r="J37" s="23"/>
      <c r="K37" s="20"/>
      <c r="L37" s="20"/>
      <c r="M37" s="89">
        <f t="shared" si="5"/>
        <v>0</v>
      </c>
      <c r="N37" s="90">
        <f t="shared" si="6"/>
        <v>0</v>
      </c>
      <c r="O37" s="79"/>
      <c r="P37" s="38">
        <f t="shared" si="7"/>
      </c>
      <c r="Q37" s="59"/>
    </row>
    <row r="38" spans="1:17" ht="15" customHeight="1" hidden="1">
      <c r="A38" s="87">
        <v>30</v>
      </c>
      <c r="B38" s="27"/>
      <c r="C38" s="26"/>
      <c r="D38" s="48"/>
      <c r="E38" s="67"/>
      <c r="F38" s="40"/>
      <c r="G38" s="41"/>
      <c r="H38" s="41"/>
      <c r="I38" s="88">
        <f t="shared" si="4"/>
        <v>0</v>
      </c>
      <c r="J38" s="23"/>
      <c r="K38" s="20"/>
      <c r="L38" s="20"/>
      <c r="M38" s="89">
        <f t="shared" si="5"/>
        <v>0</v>
      </c>
      <c r="N38" s="90">
        <f t="shared" si="6"/>
        <v>0</v>
      </c>
      <c r="O38" s="79"/>
      <c r="P38" s="38">
        <f t="shared" si="7"/>
      </c>
      <c r="Q38" s="59"/>
    </row>
    <row r="39" spans="1:17" ht="15" customHeight="1" hidden="1">
      <c r="A39" s="86">
        <v>31</v>
      </c>
      <c r="B39" s="34"/>
      <c r="C39" s="37"/>
      <c r="D39" s="48"/>
      <c r="E39" s="85"/>
      <c r="F39" s="40"/>
      <c r="G39" s="41"/>
      <c r="H39" s="44"/>
      <c r="I39" s="88">
        <f t="shared" si="4"/>
        <v>0</v>
      </c>
      <c r="J39" s="23"/>
      <c r="K39" s="20"/>
      <c r="L39" s="20"/>
      <c r="M39" s="89">
        <f t="shared" si="5"/>
        <v>0</v>
      </c>
      <c r="N39" s="90">
        <f t="shared" si="6"/>
        <v>0</v>
      </c>
      <c r="O39" s="79"/>
      <c r="P39" s="38">
        <f t="shared" si="7"/>
      </c>
      <c r="Q39" s="159"/>
    </row>
    <row r="40" spans="1:17" ht="15" customHeight="1" hidden="1">
      <c r="A40" s="86">
        <v>32</v>
      </c>
      <c r="B40" s="27"/>
      <c r="C40" s="26"/>
      <c r="D40" s="48"/>
      <c r="E40" s="73"/>
      <c r="F40" s="40"/>
      <c r="G40" s="41"/>
      <c r="H40" s="41"/>
      <c r="I40" s="88">
        <f t="shared" si="4"/>
        <v>0</v>
      </c>
      <c r="J40" s="23"/>
      <c r="K40" s="20"/>
      <c r="L40" s="20"/>
      <c r="M40" s="89">
        <f t="shared" si="5"/>
        <v>0</v>
      </c>
      <c r="N40" s="90">
        <f t="shared" si="6"/>
        <v>0</v>
      </c>
      <c r="O40" s="79"/>
      <c r="P40" s="38">
        <f t="shared" si="7"/>
      </c>
      <c r="Q40" s="159"/>
    </row>
    <row r="41" spans="1:17" ht="15" customHeight="1" hidden="1">
      <c r="A41" s="87">
        <v>33</v>
      </c>
      <c r="B41" s="34"/>
      <c r="C41" s="37"/>
      <c r="D41" s="48"/>
      <c r="E41" s="85"/>
      <c r="F41" s="40"/>
      <c r="G41" s="41"/>
      <c r="H41" s="44"/>
      <c r="I41" s="88">
        <f t="shared" si="4"/>
        <v>0</v>
      </c>
      <c r="J41" s="23"/>
      <c r="K41" s="20"/>
      <c r="L41" s="20"/>
      <c r="M41" s="89">
        <f t="shared" si="5"/>
        <v>0</v>
      </c>
      <c r="N41" s="90">
        <f t="shared" si="6"/>
        <v>0</v>
      </c>
      <c r="O41" s="79"/>
      <c r="P41" s="38">
        <f t="shared" si="7"/>
      </c>
      <c r="Q41" s="160"/>
    </row>
    <row r="42" spans="1:17" ht="15" customHeight="1" hidden="1">
      <c r="A42" s="86">
        <v>34</v>
      </c>
      <c r="B42" s="102"/>
      <c r="C42" s="26"/>
      <c r="D42" s="48"/>
      <c r="E42" s="66"/>
      <c r="F42" s="22"/>
      <c r="G42" s="24"/>
      <c r="H42" s="24"/>
      <c r="I42" s="88">
        <f t="shared" si="4"/>
        <v>0</v>
      </c>
      <c r="J42" s="23"/>
      <c r="K42" s="20"/>
      <c r="L42" s="20"/>
      <c r="M42" s="89">
        <f t="shared" si="5"/>
        <v>0</v>
      </c>
      <c r="N42" s="90">
        <f t="shared" si="6"/>
        <v>0</v>
      </c>
      <c r="O42" s="79"/>
      <c r="P42" s="38">
        <f t="shared" si="7"/>
      </c>
      <c r="Q42" s="159"/>
    </row>
    <row r="43" spans="1:17" ht="15" customHeight="1" hidden="1">
      <c r="A43" s="86">
        <v>35</v>
      </c>
      <c r="B43" s="32"/>
      <c r="C43" s="45"/>
      <c r="D43" s="48"/>
      <c r="E43" s="67"/>
      <c r="F43" s="54"/>
      <c r="G43" s="20"/>
      <c r="H43" s="20"/>
      <c r="I43" s="88">
        <f t="shared" si="4"/>
        <v>0</v>
      </c>
      <c r="J43" s="23"/>
      <c r="K43" s="20"/>
      <c r="L43" s="20"/>
      <c r="M43" s="89">
        <f t="shared" si="5"/>
        <v>0</v>
      </c>
      <c r="N43" s="90">
        <f t="shared" si="6"/>
        <v>0</v>
      </c>
      <c r="O43" s="79"/>
      <c r="P43" s="38">
        <f t="shared" si="7"/>
      </c>
      <c r="Q43" s="59"/>
    </row>
    <row r="44" spans="1:17" ht="15" customHeight="1" hidden="1">
      <c r="A44" s="87">
        <v>36</v>
      </c>
      <c r="B44" s="27"/>
      <c r="C44" s="21"/>
      <c r="D44" s="50"/>
      <c r="E44" s="98"/>
      <c r="F44" s="54"/>
      <c r="G44" s="20"/>
      <c r="H44" s="20"/>
      <c r="I44" s="88">
        <f t="shared" si="4"/>
        <v>0</v>
      </c>
      <c r="J44" s="23"/>
      <c r="K44" s="20"/>
      <c r="L44" s="20"/>
      <c r="M44" s="89">
        <f t="shared" si="5"/>
        <v>0</v>
      </c>
      <c r="N44" s="90">
        <f t="shared" si="6"/>
        <v>0</v>
      </c>
      <c r="O44" s="79"/>
      <c r="P44" s="38">
        <f t="shared" si="7"/>
      </c>
      <c r="Q44" s="158"/>
    </row>
    <row r="45" spans="1:17" ht="15" customHeight="1" hidden="1">
      <c r="A45" s="86">
        <v>37</v>
      </c>
      <c r="B45" s="32"/>
      <c r="C45" s="36"/>
      <c r="D45" s="48"/>
      <c r="E45" s="66"/>
      <c r="F45" s="40"/>
      <c r="G45" s="41"/>
      <c r="H45" s="41"/>
      <c r="I45" s="88">
        <f t="shared" si="4"/>
        <v>0</v>
      </c>
      <c r="J45" s="23"/>
      <c r="K45" s="20"/>
      <c r="L45" s="20"/>
      <c r="M45" s="89">
        <f t="shared" si="5"/>
        <v>0</v>
      </c>
      <c r="N45" s="90">
        <f t="shared" si="6"/>
        <v>0</v>
      </c>
      <c r="O45" s="79"/>
      <c r="P45" s="38">
        <f t="shared" si="7"/>
      </c>
      <c r="Q45" s="158"/>
    </row>
    <row r="46" spans="1:17" ht="15" customHeight="1" hidden="1">
      <c r="A46" s="86">
        <v>38</v>
      </c>
      <c r="B46" s="34"/>
      <c r="C46" s="37"/>
      <c r="D46" s="48"/>
      <c r="E46" s="85"/>
      <c r="F46" s="40"/>
      <c r="G46" s="41"/>
      <c r="H46" s="44"/>
      <c r="I46" s="88">
        <f t="shared" si="4"/>
        <v>0</v>
      </c>
      <c r="J46" s="23"/>
      <c r="K46" s="20"/>
      <c r="L46" s="20"/>
      <c r="M46" s="89">
        <f t="shared" si="5"/>
        <v>0</v>
      </c>
      <c r="N46" s="90">
        <f t="shared" si="6"/>
        <v>0</v>
      </c>
      <c r="O46" s="79"/>
      <c r="P46" s="38">
        <f t="shared" si="7"/>
      </c>
      <c r="Q46" s="159"/>
    </row>
    <row r="47" spans="1:17" ht="15" customHeight="1" hidden="1">
      <c r="A47" s="87">
        <v>39</v>
      </c>
      <c r="B47" s="27"/>
      <c r="C47" s="26"/>
      <c r="D47" s="50"/>
      <c r="E47" s="67"/>
      <c r="F47" s="54"/>
      <c r="G47" s="20"/>
      <c r="H47" s="20"/>
      <c r="I47" s="88">
        <f t="shared" si="4"/>
        <v>0</v>
      </c>
      <c r="J47" s="23"/>
      <c r="K47" s="20"/>
      <c r="L47" s="20"/>
      <c r="M47" s="89">
        <f t="shared" si="5"/>
        <v>0</v>
      </c>
      <c r="N47" s="90">
        <f t="shared" si="6"/>
        <v>0</v>
      </c>
      <c r="O47" s="79"/>
      <c r="P47" s="38">
        <f t="shared" si="7"/>
      </c>
      <c r="Q47" s="158"/>
    </row>
    <row r="48" spans="1:17" ht="15" customHeight="1" hidden="1">
      <c r="A48" s="86">
        <v>40</v>
      </c>
      <c r="B48" s="32"/>
      <c r="C48" s="36"/>
      <c r="D48" s="48"/>
      <c r="E48" s="64"/>
      <c r="F48" s="83"/>
      <c r="G48" s="57"/>
      <c r="H48" s="57"/>
      <c r="I48" s="88">
        <f t="shared" si="4"/>
        <v>0</v>
      </c>
      <c r="J48" s="23"/>
      <c r="K48" s="20"/>
      <c r="L48" s="20"/>
      <c r="M48" s="89">
        <f t="shared" si="5"/>
        <v>0</v>
      </c>
      <c r="N48" s="90">
        <f t="shared" si="6"/>
        <v>0</v>
      </c>
      <c r="O48" s="79"/>
      <c r="P48" s="38">
        <f t="shared" si="7"/>
      </c>
      <c r="Q48" s="158"/>
    </row>
    <row r="49" spans="1:17" ht="15" customHeight="1" hidden="1">
      <c r="A49" s="86">
        <v>41</v>
      </c>
      <c r="B49" s="32"/>
      <c r="C49" s="36"/>
      <c r="D49" s="48"/>
      <c r="E49" s="66"/>
      <c r="F49" s="22"/>
      <c r="G49" s="24"/>
      <c r="H49" s="24"/>
      <c r="I49" s="88">
        <f t="shared" si="4"/>
        <v>0</v>
      </c>
      <c r="J49" s="23"/>
      <c r="K49" s="20"/>
      <c r="L49" s="20"/>
      <c r="M49" s="89">
        <f t="shared" si="5"/>
        <v>0</v>
      </c>
      <c r="N49" s="90">
        <f t="shared" si="6"/>
        <v>0</v>
      </c>
      <c r="O49" s="79"/>
      <c r="P49" s="38">
        <f t="shared" si="7"/>
      </c>
      <c r="Q49" s="158"/>
    </row>
    <row r="50" spans="1:17" ht="15" customHeight="1" hidden="1">
      <c r="A50" s="87">
        <v>42</v>
      </c>
      <c r="B50" s="34"/>
      <c r="C50" s="37"/>
      <c r="D50" s="48"/>
      <c r="E50" s="85"/>
      <c r="F50" s="40"/>
      <c r="G50" s="41"/>
      <c r="H50" s="44"/>
      <c r="I50" s="88">
        <f t="shared" si="4"/>
        <v>0</v>
      </c>
      <c r="J50" s="23"/>
      <c r="K50" s="20"/>
      <c r="L50" s="20"/>
      <c r="M50" s="89">
        <f t="shared" si="5"/>
        <v>0</v>
      </c>
      <c r="N50" s="90">
        <f t="shared" si="6"/>
        <v>0</v>
      </c>
      <c r="O50" s="79"/>
      <c r="P50" s="38">
        <f t="shared" si="7"/>
      </c>
      <c r="Q50" s="160"/>
    </row>
    <row r="51" spans="1:17" ht="15" customHeight="1" hidden="1">
      <c r="A51" s="86">
        <v>43</v>
      </c>
      <c r="B51" s="32"/>
      <c r="C51" s="36"/>
      <c r="D51" s="48"/>
      <c r="E51" s="67"/>
      <c r="F51" s="54"/>
      <c r="G51" s="20"/>
      <c r="H51" s="20"/>
      <c r="I51" s="88">
        <f t="shared" si="4"/>
        <v>0</v>
      </c>
      <c r="J51" s="23"/>
      <c r="K51" s="20"/>
      <c r="L51" s="20"/>
      <c r="M51" s="89">
        <f t="shared" si="5"/>
        <v>0</v>
      </c>
      <c r="N51" s="90">
        <f t="shared" si="6"/>
        <v>0</v>
      </c>
      <c r="O51" s="79"/>
      <c r="P51" s="38">
        <f t="shared" si="7"/>
      </c>
      <c r="Q51" s="59"/>
    </row>
    <row r="52" spans="1:17" ht="15" customHeight="1" hidden="1">
      <c r="A52" s="86">
        <v>44</v>
      </c>
      <c r="B52" s="32"/>
      <c r="C52" s="36"/>
      <c r="D52" s="48"/>
      <c r="E52" s="73"/>
      <c r="F52" s="54"/>
      <c r="G52" s="20"/>
      <c r="H52" s="20"/>
      <c r="I52" s="88">
        <f t="shared" si="4"/>
        <v>0</v>
      </c>
      <c r="J52" s="23"/>
      <c r="K52" s="20"/>
      <c r="L52" s="20"/>
      <c r="M52" s="89">
        <f t="shared" si="5"/>
        <v>0</v>
      </c>
      <c r="N52" s="90">
        <f t="shared" si="6"/>
        <v>0</v>
      </c>
      <c r="O52" s="79"/>
      <c r="P52" s="38">
        <f t="shared" si="7"/>
      </c>
      <c r="Q52" s="158"/>
    </row>
    <row r="53" spans="1:17" ht="15" customHeight="1" hidden="1">
      <c r="A53" s="87">
        <v>45</v>
      </c>
      <c r="B53" s="32"/>
      <c r="C53" s="36"/>
      <c r="D53" s="48"/>
      <c r="E53" s="66"/>
      <c r="F53" s="54"/>
      <c r="G53" s="20"/>
      <c r="H53" s="20"/>
      <c r="I53" s="88">
        <f t="shared" si="4"/>
        <v>0</v>
      </c>
      <c r="J53" s="23"/>
      <c r="K53" s="20"/>
      <c r="L53" s="20"/>
      <c r="M53" s="89">
        <f t="shared" si="5"/>
        <v>0</v>
      </c>
      <c r="N53" s="90">
        <f t="shared" si="6"/>
        <v>0</v>
      </c>
      <c r="O53" s="79"/>
      <c r="P53" s="38">
        <f t="shared" si="7"/>
      </c>
      <c r="Q53" s="59"/>
    </row>
    <row r="54" spans="1:17" ht="15" customHeight="1" hidden="1">
      <c r="A54" s="86">
        <v>46</v>
      </c>
      <c r="B54" s="25"/>
      <c r="C54" s="26"/>
      <c r="D54" s="58"/>
      <c r="E54" s="72"/>
      <c r="F54" s="54"/>
      <c r="G54" s="20"/>
      <c r="H54" s="20"/>
      <c r="I54" s="88">
        <f t="shared" si="4"/>
        <v>0</v>
      </c>
      <c r="J54" s="23"/>
      <c r="K54" s="20"/>
      <c r="L54" s="20"/>
      <c r="M54" s="89">
        <f t="shared" si="5"/>
        <v>0</v>
      </c>
      <c r="N54" s="90">
        <f t="shared" si="6"/>
        <v>0</v>
      </c>
      <c r="O54" s="79"/>
      <c r="P54" s="38">
        <f t="shared" si="7"/>
      </c>
      <c r="Q54" s="158"/>
    </row>
    <row r="56" spans="3:4" ht="12.75">
      <c r="C56" s="277"/>
      <c r="D56" s="276" t="s">
        <v>561</v>
      </c>
    </row>
    <row r="58" spans="3:4" ht="12.75">
      <c r="C58" s="185"/>
      <c r="D58" s="276" t="s">
        <v>559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3 J9:L33 F39:H41 J39:L41">
    <cfRule type="cellIs" priority="8" dxfId="0" operator="greaterThan" stopIfTrue="1">
      <formula>"n"</formula>
    </cfRule>
  </conditionalFormatting>
  <conditionalFormatting sqref="F42:H44 J42:L44">
    <cfRule type="cellIs" priority="6" dxfId="0" operator="greaterThan" stopIfTrue="1">
      <formula>"n"</formula>
    </cfRule>
  </conditionalFormatting>
  <conditionalFormatting sqref="F34:H35 J34:L35 J37:L38 F37:H38">
    <cfRule type="cellIs" priority="7" dxfId="0" operator="greaterThan" stopIfTrue="1">
      <formula>"n"</formula>
    </cfRule>
  </conditionalFormatting>
  <conditionalFormatting sqref="F45:H45 J45:L45">
    <cfRule type="cellIs" priority="5" dxfId="0" operator="greaterThan" stopIfTrue="1">
      <formula>"n"</formula>
    </cfRule>
  </conditionalFormatting>
  <conditionalFormatting sqref="F46:H49 J46:L49">
    <cfRule type="cellIs" priority="4" dxfId="0" operator="greaterThan" stopIfTrue="1">
      <formula>"n"</formula>
    </cfRule>
  </conditionalFormatting>
  <conditionalFormatting sqref="F50:H53 J50:L53">
    <cfRule type="cellIs" priority="3" dxfId="0" operator="greaterThan" stopIfTrue="1">
      <formula>"n"</formula>
    </cfRule>
  </conditionalFormatting>
  <conditionalFormatting sqref="F54:H54 J54:L54">
    <cfRule type="cellIs" priority="2" dxfId="0" operator="greaterThan" stopIfTrue="1">
      <formula>"n"</formula>
    </cfRule>
  </conditionalFormatting>
  <conditionalFormatting sqref="J36:L36 F36:H36">
    <cfRule type="cellIs" priority="1" dxfId="0" operator="greaterThan" stopIfTrue="1">
      <formula>"n"</formula>
    </cfRule>
  </conditionalFormatting>
  <dataValidations count="1">
    <dataValidation type="whole" allowBlank="1" sqref="F11:H13 F25:H5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klubas</dc:creator>
  <cp:keywords/>
  <dc:description/>
  <cp:lastModifiedBy>Sekretariatas</cp:lastModifiedBy>
  <cp:lastPrinted>2018-06-07T07:48:56Z</cp:lastPrinted>
  <dcterms:created xsi:type="dcterms:W3CDTF">2003-02-19T08:10:17Z</dcterms:created>
  <dcterms:modified xsi:type="dcterms:W3CDTF">2018-06-15T09:29:54Z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